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B7875409-471C-4103-8CBA-D8A5C854BF55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<sst xmlns="http://schemas.openxmlformats.org/spreadsheetml/2006/main" count="830" uniqueCount="586">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</sst>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1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1" fillId="0" borderId="8" xfId="43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43" applyNumberFormat="1" applyFont="1" applyFill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65" fontId="1" fillId="0" borderId="8" xfId="43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</cellXfs>
  <cellStyles count="44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21" xfId="43" xr:uid="{7416A604-1E95-406A-B3CF-1AF9105396E5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topLeftCell="A55" zoomScaleNormal="100" workbookViewId="0">
      <selection activeCell="D77" sqref="D7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5" t="s">
        <v>0</v>
      </c>
      <c r="B1" s="166"/>
      <c r="C1" s="166"/>
      <c r="D1" s="166"/>
      <c r="E1" s="166"/>
      <c r="F1" s="167"/>
    </row>
    <row r="2" spans="1:6" ht="15" customHeight="1" x14ac:dyDescent="0.25">
      <c r="A2" s="168" t="s">
        <v>564</v>
      </c>
      <c r="B2" s="169"/>
      <c r="C2" s="169"/>
      <c r="D2" s="169"/>
      <c r="E2" s="169"/>
      <c r="F2" s="170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6380960.8399999999</v>
      </c>
      <c r="C9" s="46">
        <f>SUM(C10:C16)</f>
        <v>4970788.01</v>
      </c>
      <c r="D9" s="45" t="s">
        <v>12</v>
      </c>
      <c r="E9" s="46">
        <f>SUM(E10:E18)</f>
        <v>4569969.6100000003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52">
        <v>2723706.22</v>
      </c>
      <c r="F10" s="136">
        <v>3215137.44</v>
      </c>
    </row>
    <row r="11" spans="1:6" x14ac:dyDescent="0.25">
      <c r="A11" s="47" t="s">
        <v>15</v>
      </c>
      <c r="B11" s="147">
        <v>6380960.8399999999</v>
      </c>
      <c r="C11" s="136">
        <v>4970788.01</v>
      </c>
      <c r="D11" s="47" t="s">
        <v>16</v>
      </c>
      <c r="E11" s="152">
        <v>1238306.29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52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52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52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52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52">
        <v>540418.81000000006</v>
      </c>
      <c r="F16" s="136">
        <v>434304.29</v>
      </c>
    </row>
    <row r="17" spans="1:6" x14ac:dyDescent="0.25">
      <c r="A17" s="45" t="s">
        <v>27</v>
      </c>
      <c r="B17" s="46">
        <f>SUM(B18:B24)</f>
        <v>1581820.4400000002</v>
      </c>
      <c r="C17" s="46">
        <f>SUM(C18:C24)</f>
        <v>1413261.9400000002</v>
      </c>
      <c r="D17" s="47" t="s">
        <v>28</v>
      </c>
      <c r="E17" s="152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52">
        <v>-32461.71</v>
      </c>
      <c r="F18" s="136">
        <v>21230.29</v>
      </c>
    </row>
    <row r="19" spans="1:6" x14ac:dyDescent="0.25">
      <c r="A19" s="47" t="s">
        <v>31</v>
      </c>
      <c r="B19" s="149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49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49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49">
        <v>10000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49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49">
        <v>1564549.07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50">
        <v>989157.4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8951938.6799999997</v>
      </c>
      <c r="C47" s="4">
        <f>C9+C17+C25+C31+C37+C38+C41</f>
        <v>7228847.3500000006</v>
      </c>
      <c r="D47" s="2" t="s">
        <v>86</v>
      </c>
      <c r="E47" s="4">
        <f>E9+E19+E23+E26+E27+E31+E38+E42</f>
        <v>4569969.6100000003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51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51">
        <v>3657604.7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51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51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4569969.6100000003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7610698.6999999993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16562637.379999999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9626464.3399999999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53">
        <v>2317432.0299999998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53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11992667.77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16562637.379999999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88" t="s">
        <v>453</v>
      </c>
      <c r="B1" s="188"/>
      <c r="C1" s="188"/>
      <c r="D1" s="188"/>
      <c r="E1" s="188"/>
      <c r="F1" s="188"/>
      <c r="G1" s="188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186" t="s">
        <v>479</v>
      </c>
      <c r="B6" s="35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25">
      <c r="A7" s="187"/>
      <c r="B7" s="69" t="s">
        <v>533</v>
      </c>
      <c r="C7" s="187"/>
      <c r="D7" s="187"/>
      <c r="E7" s="187"/>
      <c r="F7" s="187"/>
      <c r="G7" s="187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9" t="s">
        <v>465</v>
      </c>
      <c r="B1" s="189"/>
      <c r="C1" s="189"/>
      <c r="D1" s="189"/>
      <c r="E1" s="189"/>
      <c r="F1" s="189"/>
      <c r="G1" s="18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190" t="s">
        <v>544</v>
      </c>
      <c r="B6" s="35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25">
      <c r="A7" s="191"/>
      <c r="B7" s="36" t="s">
        <v>533</v>
      </c>
      <c r="C7" s="187"/>
      <c r="D7" s="187"/>
      <c r="E7" s="187"/>
      <c r="F7" s="187"/>
      <c r="G7" s="187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9" t="s">
        <v>477</v>
      </c>
      <c r="B1" s="189"/>
      <c r="C1" s="189"/>
      <c r="D1" s="189"/>
      <c r="E1" s="189"/>
      <c r="F1" s="189"/>
      <c r="G1" s="18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93" t="s">
        <v>479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5">
        <f>+F5+1</f>
        <v>2022</v>
      </c>
    </row>
    <row r="6" spans="1:7" ht="32.25" x14ac:dyDescent="0.25">
      <c r="A6" s="176"/>
      <c r="B6" s="195"/>
      <c r="C6" s="195"/>
      <c r="D6" s="195"/>
      <c r="E6" s="195"/>
      <c r="F6" s="195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192" t="s">
        <v>560</v>
      </c>
      <c r="B39" s="192"/>
      <c r="C39" s="192"/>
      <c r="D39" s="192"/>
      <c r="E39" s="192"/>
      <c r="F39" s="192"/>
      <c r="G39" s="192"/>
    </row>
    <row r="40" spans="1:7" x14ac:dyDescent="0.25">
      <c r="A40" s="192" t="s">
        <v>561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9" t="s">
        <v>484</v>
      </c>
      <c r="B1" s="189"/>
      <c r="C1" s="189"/>
      <c r="D1" s="189"/>
      <c r="E1" s="189"/>
      <c r="F1" s="189"/>
      <c r="G1" s="18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96" t="s">
        <v>544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5">
        <v>2022</v>
      </c>
    </row>
    <row r="6" spans="1:7" ht="48.75" customHeight="1" x14ac:dyDescent="0.25">
      <c r="A6" s="197"/>
      <c r="B6" s="195"/>
      <c r="C6" s="195"/>
      <c r="D6" s="195"/>
      <c r="E6" s="195"/>
      <c r="F6" s="195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192" t="s">
        <v>560</v>
      </c>
      <c r="B32" s="192"/>
      <c r="C32" s="192"/>
      <c r="D32" s="192"/>
      <c r="E32" s="192"/>
      <c r="F32" s="192"/>
      <c r="G32" s="192"/>
    </row>
    <row r="33" spans="1:7" x14ac:dyDescent="0.25">
      <c r="A33" s="192" t="s">
        <v>561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198" t="s">
        <v>486</v>
      </c>
      <c r="B1" s="198"/>
      <c r="C1" s="198"/>
      <c r="D1" s="198"/>
      <c r="E1" s="198"/>
      <c r="F1" s="198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G31" sqref="G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5" t="s">
        <v>124</v>
      </c>
      <c r="B1" s="166"/>
      <c r="C1" s="166"/>
      <c r="D1" s="166"/>
      <c r="E1" s="166"/>
      <c r="F1" s="166"/>
      <c r="G1" s="166"/>
      <c r="H1" s="167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Junio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4569969.6100000003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4569969.6100000003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1" t="s">
        <v>154</v>
      </c>
      <c r="B33" s="171"/>
      <c r="C33" s="171"/>
      <c r="D33" s="171"/>
      <c r="E33" s="171"/>
      <c r="F33" s="171"/>
      <c r="G33" s="171"/>
      <c r="H33" s="171"/>
    </row>
    <row r="34" spans="1:8" ht="14.45" customHeight="1" x14ac:dyDescent="0.25">
      <c r="A34" s="171"/>
      <c r="B34" s="171"/>
      <c r="C34" s="171"/>
      <c r="D34" s="171"/>
      <c r="E34" s="171"/>
      <c r="F34" s="171"/>
      <c r="G34" s="171"/>
      <c r="H34" s="171"/>
    </row>
    <row r="35" spans="1:8" ht="14.45" customHeight="1" x14ac:dyDescent="0.25">
      <c r="A35" s="171"/>
      <c r="B35" s="171"/>
      <c r="C35" s="171"/>
      <c r="D35" s="171"/>
      <c r="E35" s="171"/>
      <c r="F35" s="171"/>
      <c r="G35" s="171"/>
      <c r="H35" s="171"/>
    </row>
    <row r="36" spans="1:8" ht="14.45" customHeight="1" x14ac:dyDescent="0.25">
      <c r="A36" s="171"/>
      <c r="B36" s="171"/>
      <c r="C36" s="171"/>
      <c r="D36" s="171"/>
      <c r="E36" s="171"/>
      <c r="F36" s="171"/>
      <c r="G36" s="171"/>
      <c r="H36" s="171"/>
    </row>
    <row r="37" spans="1:8" ht="14.45" customHeight="1" x14ac:dyDescent="0.25">
      <c r="A37" s="171"/>
      <c r="B37" s="171"/>
      <c r="C37" s="171"/>
      <c r="D37" s="171"/>
      <c r="E37" s="171"/>
      <c r="F37" s="171"/>
      <c r="G37" s="171"/>
      <c r="H37" s="171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5" t="s">
        <v>165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Normal="100" workbookViewId="0">
      <selection activeCell="C25" sqref="C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5" t="s">
        <v>189</v>
      </c>
      <c r="B1" s="166"/>
      <c r="C1" s="166"/>
      <c r="D1" s="167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10002853.15</v>
      </c>
      <c r="D8" s="14">
        <f>SUM(D9:D11)</f>
        <v>10002853.15</v>
      </c>
    </row>
    <row r="9" spans="1:4" x14ac:dyDescent="0.25">
      <c r="A9" s="57" t="s">
        <v>195</v>
      </c>
      <c r="B9" s="139">
        <v>17739091.649999999</v>
      </c>
      <c r="C9" s="139">
        <v>10002853.15</v>
      </c>
      <c r="D9" s="139">
        <v>10002853.15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7935421.1200000001</v>
      </c>
      <c r="D13" s="14">
        <f>D14+D15</f>
        <v>7935421.1200000001</v>
      </c>
    </row>
    <row r="14" spans="1:4" x14ac:dyDescent="0.25">
      <c r="A14" s="57" t="s">
        <v>199</v>
      </c>
      <c r="B14" s="139">
        <v>17739091.649999999</v>
      </c>
      <c r="C14" s="139">
        <v>7935421.1200000001</v>
      </c>
      <c r="D14" s="139">
        <v>7935421.1200000001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2">
        <v>250000</v>
      </c>
      <c r="D18" s="142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2317432.0300000003</v>
      </c>
      <c r="D21" s="14">
        <f>D8-D13+D17</f>
        <v>2317432.0300000003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2317432.0300000003</v>
      </c>
      <c r="D23" s="14">
        <f>D21-D11</f>
        <v>2317432.0300000003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2067432.0300000003</v>
      </c>
      <c r="D25" s="14">
        <f>D23-D17</f>
        <v>2067432.0300000003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2067432.0300000003</v>
      </c>
      <c r="D33" s="4">
        <f>D25+D29</f>
        <v>2067432.0300000003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10002853.15</v>
      </c>
      <c r="D48" s="92">
        <f>D9</f>
        <v>10002853.15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7935421.1200000001</v>
      </c>
      <c r="D53" s="46">
        <f>D14</f>
        <v>7935421.1200000001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2317432.0300000003</v>
      </c>
      <c r="D57" s="4">
        <f>D48+D49-D53+D55</f>
        <v>2317432.0300000003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2317432.0300000003</v>
      </c>
      <c r="D59" s="4">
        <f>D57-D49</f>
        <v>2317432.0300000003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I31" sqref="I3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5" t="s">
        <v>230</v>
      </c>
      <c r="B1" s="166"/>
      <c r="C1" s="166"/>
      <c r="D1" s="166"/>
      <c r="E1" s="166"/>
      <c r="F1" s="166"/>
      <c r="G1" s="167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72" t="s">
        <v>232</v>
      </c>
      <c r="B6" s="174" t="s">
        <v>233</v>
      </c>
      <c r="C6" s="174"/>
      <c r="D6" s="174"/>
      <c r="E6" s="174"/>
      <c r="F6" s="174"/>
      <c r="G6" s="174" t="s">
        <v>234</v>
      </c>
    </row>
    <row r="7" spans="1:7" ht="30" x14ac:dyDescent="0.25">
      <c r="A7" s="173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74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40">
        <v>890003.34</v>
      </c>
      <c r="C15" s="46">
        <v>0</v>
      </c>
      <c r="D15" s="141">
        <v>890003.34</v>
      </c>
      <c r="E15" s="140">
        <v>662599.22</v>
      </c>
      <c r="F15" s="140">
        <v>662599.22</v>
      </c>
      <c r="G15" s="141">
        <v>-227404.12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40">
        <v>16849088.309999999</v>
      </c>
      <c r="C34" s="140">
        <v>1800000</v>
      </c>
      <c r="D34" s="141">
        <v>18649088.309999999</v>
      </c>
      <c r="E34" s="140">
        <v>9340253.9299999997</v>
      </c>
      <c r="F34" s="140">
        <v>9340253.9299999997</v>
      </c>
      <c r="G34" s="141">
        <v>-7508834.379999999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1800000</v>
      </c>
      <c r="D41" s="4">
        <f t="shared" si="7"/>
        <v>19539091.649999999</v>
      </c>
      <c r="E41" s="4">
        <f t="shared" si="7"/>
        <v>10002853.15</v>
      </c>
      <c r="F41" s="4">
        <f t="shared" si="7"/>
        <v>10002853.15</v>
      </c>
      <c r="G41" s="4">
        <f t="shared" si="7"/>
        <v>-7736238.4999999991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1800000</v>
      </c>
      <c r="D70" s="4">
        <f t="shared" si="16"/>
        <v>19539091.649999999</v>
      </c>
      <c r="E70" s="4">
        <f t="shared" si="16"/>
        <v>10002853.15</v>
      </c>
      <c r="F70" s="4">
        <f t="shared" si="16"/>
        <v>10002853.15</v>
      </c>
      <c r="G70" s="4">
        <f t="shared" si="16"/>
        <v>-7736238.4999999991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6" zoomScaleNormal="100" workbookViewId="0">
      <selection activeCell="E24" sqref="E2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7" t="s">
        <v>301</v>
      </c>
      <c r="B1" s="166"/>
      <c r="C1" s="166"/>
      <c r="D1" s="166"/>
      <c r="E1" s="166"/>
      <c r="F1" s="166"/>
      <c r="G1" s="167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75" t="s">
        <v>6</v>
      </c>
      <c r="B7" s="175" t="s">
        <v>304</v>
      </c>
      <c r="C7" s="175"/>
      <c r="D7" s="175"/>
      <c r="E7" s="175"/>
      <c r="F7" s="175"/>
      <c r="G7" s="176" t="s">
        <v>305</v>
      </c>
    </row>
    <row r="8" spans="1:7" ht="30" x14ac:dyDescent="0.25">
      <c r="A8" s="175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75"/>
    </row>
    <row r="9" spans="1:7" x14ac:dyDescent="0.25">
      <c r="A9" s="27" t="s">
        <v>310</v>
      </c>
      <c r="B9" s="199">
        <f t="shared" ref="B9:G9" si="0">SUM(B10,B18,B28,B38,B48,B58,B62,B71,B75)</f>
        <v>17739091.649999999</v>
      </c>
      <c r="C9" s="199">
        <f t="shared" si="0"/>
        <v>2951439.85</v>
      </c>
      <c r="D9" s="199">
        <f t="shared" si="0"/>
        <v>20690531.499999996</v>
      </c>
      <c r="E9" s="199">
        <f t="shared" si="0"/>
        <v>7935421.120000001</v>
      </c>
      <c r="F9" s="199">
        <f t="shared" si="0"/>
        <v>7935421.120000001</v>
      </c>
      <c r="G9" s="199">
        <f t="shared" si="0"/>
        <v>12755110.380000001</v>
      </c>
    </row>
    <row r="10" spans="1:7" x14ac:dyDescent="0.25">
      <c r="A10" s="82" t="s">
        <v>311</v>
      </c>
      <c r="B10" s="199">
        <f t="shared" ref="B10:G10" si="1">SUM(B11:B17)</f>
        <v>14253571.979999999</v>
      </c>
      <c r="C10" s="199">
        <f t="shared" si="1"/>
        <v>0</v>
      </c>
      <c r="D10" s="199">
        <f t="shared" si="1"/>
        <v>14253571.979999999</v>
      </c>
      <c r="E10" s="199">
        <f t="shared" si="1"/>
        <v>6123254.8500000006</v>
      </c>
      <c r="F10" s="199">
        <f t="shared" si="1"/>
        <v>6123254.8500000006</v>
      </c>
      <c r="G10" s="199">
        <f t="shared" si="1"/>
        <v>8130317.1300000008</v>
      </c>
    </row>
    <row r="11" spans="1:7" x14ac:dyDescent="0.25">
      <c r="A11" s="83" t="s">
        <v>312</v>
      </c>
      <c r="B11" s="200">
        <v>8864890.7899999991</v>
      </c>
      <c r="C11" s="201">
        <v>-324251.51</v>
      </c>
      <c r="D11" s="202">
        <v>8540639.2799999993</v>
      </c>
      <c r="E11" s="201">
        <v>4103042.94</v>
      </c>
      <c r="F11" s="201">
        <v>4103042.94</v>
      </c>
      <c r="G11" s="202">
        <v>4437596.34</v>
      </c>
    </row>
    <row r="12" spans="1:7" x14ac:dyDescent="0.25">
      <c r="A12" s="83" t="s">
        <v>313</v>
      </c>
      <c r="B12" s="203">
        <v>0</v>
      </c>
      <c r="C12" s="202">
        <v>0</v>
      </c>
      <c r="D12" s="202">
        <v>0</v>
      </c>
      <c r="E12" s="202">
        <v>0</v>
      </c>
      <c r="F12" s="202">
        <v>0</v>
      </c>
      <c r="G12" s="202">
        <v>0</v>
      </c>
    </row>
    <row r="13" spans="1:7" x14ac:dyDescent="0.25">
      <c r="A13" s="83" t="s">
        <v>314</v>
      </c>
      <c r="B13" s="200">
        <v>1297859.81</v>
      </c>
      <c r="C13" s="201">
        <v>0</v>
      </c>
      <c r="D13" s="202">
        <v>1297859.81</v>
      </c>
      <c r="E13" s="201">
        <v>0</v>
      </c>
      <c r="F13" s="201">
        <v>0</v>
      </c>
      <c r="G13" s="202">
        <v>1297859.81</v>
      </c>
    </row>
    <row r="14" spans="1:7" x14ac:dyDescent="0.25">
      <c r="A14" s="83" t="s">
        <v>315</v>
      </c>
      <c r="B14" s="200">
        <v>2595705.11</v>
      </c>
      <c r="C14" s="201">
        <v>0</v>
      </c>
      <c r="D14" s="202">
        <v>2595705.11</v>
      </c>
      <c r="E14" s="201">
        <v>910771.21</v>
      </c>
      <c r="F14" s="201">
        <v>910771.21</v>
      </c>
      <c r="G14" s="202">
        <v>1684933.9</v>
      </c>
    </row>
    <row r="15" spans="1:7" x14ac:dyDescent="0.25">
      <c r="A15" s="83" t="s">
        <v>316</v>
      </c>
      <c r="B15" s="200">
        <v>1495116.27</v>
      </c>
      <c r="C15" s="201">
        <v>324251.51</v>
      </c>
      <c r="D15" s="202">
        <v>1819367.78</v>
      </c>
      <c r="E15" s="201">
        <v>1109440.7</v>
      </c>
      <c r="F15" s="201">
        <v>1109440.7</v>
      </c>
      <c r="G15" s="202">
        <v>709927.08000000007</v>
      </c>
    </row>
    <row r="16" spans="1:7" x14ac:dyDescent="0.25">
      <c r="A16" s="83" t="s">
        <v>317</v>
      </c>
      <c r="B16" s="204">
        <v>0</v>
      </c>
      <c r="C16" s="202">
        <v>0</v>
      </c>
      <c r="D16" s="202">
        <v>0</v>
      </c>
      <c r="E16" s="202">
        <v>0</v>
      </c>
      <c r="F16" s="202">
        <v>0</v>
      </c>
      <c r="G16" s="202">
        <v>0</v>
      </c>
    </row>
    <row r="17" spans="1:7" x14ac:dyDescent="0.25">
      <c r="A17" s="83" t="s">
        <v>318</v>
      </c>
      <c r="B17" s="204">
        <v>0</v>
      </c>
      <c r="C17" s="202">
        <v>0</v>
      </c>
      <c r="D17" s="202">
        <v>0</v>
      </c>
      <c r="E17" s="202">
        <v>0</v>
      </c>
      <c r="F17" s="202">
        <v>0</v>
      </c>
      <c r="G17" s="202">
        <v>0</v>
      </c>
    </row>
    <row r="18" spans="1:7" x14ac:dyDescent="0.25">
      <c r="A18" s="82" t="s">
        <v>319</v>
      </c>
      <c r="B18" s="199">
        <f t="shared" ref="B18:G18" si="2">SUM(B19:B27)</f>
        <v>323666.88</v>
      </c>
      <c r="C18" s="199">
        <f t="shared" si="2"/>
        <v>519685.21</v>
      </c>
      <c r="D18" s="199">
        <f t="shared" si="2"/>
        <v>843352.09</v>
      </c>
      <c r="E18" s="199">
        <f t="shared" si="2"/>
        <v>166678.81999999998</v>
      </c>
      <c r="F18" s="199">
        <f t="shared" si="2"/>
        <v>166678.81999999998</v>
      </c>
      <c r="G18" s="199">
        <f t="shared" si="2"/>
        <v>676673.27</v>
      </c>
    </row>
    <row r="19" spans="1:7" x14ac:dyDescent="0.25">
      <c r="A19" s="83" t="s">
        <v>320</v>
      </c>
      <c r="B19" s="200">
        <v>40800</v>
      </c>
      <c r="C19" s="201">
        <v>144000</v>
      </c>
      <c r="D19" s="202">
        <v>184800</v>
      </c>
      <c r="E19" s="201">
        <v>28726.59</v>
      </c>
      <c r="F19" s="201">
        <v>28726.59</v>
      </c>
      <c r="G19" s="202">
        <v>156073.41</v>
      </c>
    </row>
    <row r="20" spans="1:7" x14ac:dyDescent="0.25">
      <c r="A20" s="83" t="s">
        <v>321</v>
      </c>
      <c r="B20" s="203">
        <v>0</v>
      </c>
      <c r="C20" s="201">
        <v>6000</v>
      </c>
      <c r="D20" s="202">
        <v>6000</v>
      </c>
      <c r="E20" s="201">
        <v>0</v>
      </c>
      <c r="F20" s="201">
        <v>0</v>
      </c>
      <c r="G20" s="202">
        <v>6000</v>
      </c>
    </row>
    <row r="21" spans="1:7" x14ac:dyDescent="0.25">
      <c r="A21" s="83" t="s">
        <v>322</v>
      </c>
      <c r="B21" s="200">
        <v>1967.05</v>
      </c>
      <c r="C21" s="201">
        <v>0</v>
      </c>
      <c r="D21" s="202">
        <v>1967.05</v>
      </c>
      <c r="E21" s="201">
        <v>1965.46</v>
      </c>
      <c r="F21" s="201">
        <v>1965.46</v>
      </c>
      <c r="G21" s="202">
        <v>1.5899999999999181</v>
      </c>
    </row>
    <row r="22" spans="1:7" x14ac:dyDescent="0.25">
      <c r="A22" s="83" t="s">
        <v>323</v>
      </c>
      <c r="B22" s="200">
        <v>1000</v>
      </c>
      <c r="C22" s="201">
        <v>7700</v>
      </c>
      <c r="D22" s="202">
        <v>8700</v>
      </c>
      <c r="E22" s="201">
        <v>965</v>
      </c>
      <c r="F22" s="201">
        <v>965</v>
      </c>
      <c r="G22" s="202">
        <v>7735</v>
      </c>
    </row>
    <row r="23" spans="1:7" x14ac:dyDescent="0.25">
      <c r="A23" s="83" t="s">
        <v>324</v>
      </c>
      <c r="B23" s="200">
        <v>12700</v>
      </c>
      <c r="C23" s="201">
        <v>968.2</v>
      </c>
      <c r="D23" s="202">
        <v>13668.2</v>
      </c>
      <c r="E23" s="201">
        <v>3997.92</v>
      </c>
      <c r="F23" s="201">
        <v>3997.92</v>
      </c>
      <c r="G23" s="202">
        <v>9670.2800000000007</v>
      </c>
    </row>
    <row r="24" spans="1:7" x14ac:dyDescent="0.25">
      <c r="A24" s="83" t="s">
        <v>325</v>
      </c>
      <c r="B24" s="200">
        <v>228000</v>
      </c>
      <c r="C24" s="201">
        <v>106000</v>
      </c>
      <c r="D24" s="202">
        <v>334000</v>
      </c>
      <c r="E24" s="201">
        <v>106958.89</v>
      </c>
      <c r="F24" s="201">
        <v>106958.89</v>
      </c>
      <c r="G24" s="202">
        <v>227041.11</v>
      </c>
    </row>
    <row r="25" spans="1:7" x14ac:dyDescent="0.25">
      <c r="A25" s="83" t="s">
        <v>326</v>
      </c>
      <c r="B25" s="203">
        <v>0</v>
      </c>
      <c r="C25" s="201">
        <v>130000</v>
      </c>
      <c r="D25" s="202">
        <v>130000</v>
      </c>
      <c r="E25" s="201">
        <v>0</v>
      </c>
      <c r="F25" s="201">
        <v>0</v>
      </c>
      <c r="G25" s="202">
        <v>130000</v>
      </c>
    </row>
    <row r="26" spans="1:7" x14ac:dyDescent="0.25">
      <c r="A26" s="83" t="s">
        <v>327</v>
      </c>
      <c r="B26" s="203">
        <v>0</v>
      </c>
      <c r="C26" s="202">
        <v>0</v>
      </c>
      <c r="D26" s="202">
        <v>0</v>
      </c>
      <c r="E26" s="202">
        <v>0</v>
      </c>
      <c r="F26" s="202">
        <v>0</v>
      </c>
      <c r="G26" s="202">
        <v>0</v>
      </c>
    </row>
    <row r="27" spans="1:7" x14ac:dyDescent="0.25">
      <c r="A27" s="83" t="s">
        <v>328</v>
      </c>
      <c r="B27" s="200">
        <v>39199.83</v>
      </c>
      <c r="C27" s="201">
        <v>125017.01</v>
      </c>
      <c r="D27" s="202">
        <v>164216.84</v>
      </c>
      <c r="E27" s="201">
        <v>24064.959999999999</v>
      </c>
      <c r="F27" s="201">
        <v>24064.959999999999</v>
      </c>
      <c r="G27" s="202">
        <v>140151.88</v>
      </c>
    </row>
    <row r="28" spans="1:7" x14ac:dyDescent="0.25">
      <c r="A28" s="82" t="s">
        <v>329</v>
      </c>
      <c r="B28" s="199">
        <f t="shared" ref="B28:G28" si="3">SUM(B29:B37)</f>
        <v>739227.76</v>
      </c>
      <c r="C28" s="199">
        <f t="shared" si="3"/>
        <v>960314.79</v>
      </c>
      <c r="D28" s="199">
        <f t="shared" si="3"/>
        <v>1699542.5499999998</v>
      </c>
      <c r="E28" s="199">
        <f t="shared" si="3"/>
        <v>387787.61</v>
      </c>
      <c r="F28" s="199">
        <f t="shared" si="3"/>
        <v>387787.61</v>
      </c>
      <c r="G28" s="199">
        <f t="shared" si="3"/>
        <v>1311754.94</v>
      </c>
    </row>
    <row r="29" spans="1:7" x14ac:dyDescent="0.25">
      <c r="A29" s="83" t="s">
        <v>330</v>
      </c>
      <c r="B29" s="200">
        <v>78040.34</v>
      </c>
      <c r="C29" s="201">
        <v>10000</v>
      </c>
      <c r="D29" s="202">
        <v>88040.34</v>
      </c>
      <c r="E29" s="201">
        <v>45603.040000000001</v>
      </c>
      <c r="F29" s="201">
        <v>45603.040000000001</v>
      </c>
      <c r="G29" s="202">
        <v>42437.299999999996</v>
      </c>
    </row>
    <row r="30" spans="1:7" x14ac:dyDescent="0.25">
      <c r="A30" s="83" t="s">
        <v>331</v>
      </c>
      <c r="B30" s="200">
        <v>45840.28</v>
      </c>
      <c r="C30" s="201">
        <v>24334.99</v>
      </c>
      <c r="D30" s="202">
        <v>70175.27</v>
      </c>
      <c r="E30" s="201">
        <v>36158.519999999997</v>
      </c>
      <c r="F30" s="201">
        <v>36158.519999999997</v>
      </c>
      <c r="G30" s="202">
        <v>34016.750000000007</v>
      </c>
    </row>
    <row r="31" spans="1:7" x14ac:dyDescent="0.25">
      <c r="A31" s="83" t="s">
        <v>332</v>
      </c>
      <c r="B31" s="200">
        <v>38872</v>
      </c>
      <c r="C31" s="201">
        <v>181100</v>
      </c>
      <c r="D31" s="202">
        <v>219972</v>
      </c>
      <c r="E31" s="201">
        <v>30855.95</v>
      </c>
      <c r="F31" s="201">
        <v>30855.95</v>
      </c>
      <c r="G31" s="202">
        <v>189116.05</v>
      </c>
    </row>
    <row r="32" spans="1:7" x14ac:dyDescent="0.25">
      <c r="A32" s="83" t="s">
        <v>333</v>
      </c>
      <c r="B32" s="200">
        <v>143334.06</v>
      </c>
      <c r="C32" s="201">
        <v>17000</v>
      </c>
      <c r="D32" s="202">
        <v>160334.06</v>
      </c>
      <c r="E32" s="201">
        <v>123496.53</v>
      </c>
      <c r="F32" s="201">
        <v>123496.53</v>
      </c>
      <c r="G32" s="202">
        <v>36837.53</v>
      </c>
    </row>
    <row r="33" spans="1:7" ht="14.45" customHeight="1" x14ac:dyDescent="0.25">
      <c r="A33" s="83" t="s">
        <v>334</v>
      </c>
      <c r="B33" s="200">
        <v>46250</v>
      </c>
      <c r="C33" s="201">
        <v>134000</v>
      </c>
      <c r="D33" s="202">
        <v>180250</v>
      </c>
      <c r="E33" s="201">
        <v>21674.13</v>
      </c>
      <c r="F33" s="201">
        <v>21674.13</v>
      </c>
      <c r="G33" s="202">
        <v>158575.87</v>
      </c>
    </row>
    <row r="34" spans="1:7" ht="14.45" customHeight="1" x14ac:dyDescent="0.25">
      <c r="A34" s="83" t="s">
        <v>335</v>
      </c>
      <c r="B34" s="203">
        <v>0</v>
      </c>
      <c r="C34" s="202">
        <v>0</v>
      </c>
      <c r="D34" s="202">
        <v>0</v>
      </c>
      <c r="E34" s="202">
        <v>0</v>
      </c>
      <c r="F34" s="202">
        <v>0</v>
      </c>
      <c r="G34" s="202">
        <v>0</v>
      </c>
    </row>
    <row r="35" spans="1:7" ht="14.45" customHeight="1" x14ac:dyDescent="0.25">
      <c r="A35" s="83" t="s">
        <v>336</v>
      </c>
      <c r="B35" s="203">
        <v>0</v>
      </c>
      <c r="C35" s="202">
        <v>0</v>
      </c>
      <c r="D35" s="202">
        <v>0</v>
      </c>
      <c r="E35" s="202">
        <v>0</v>
      </c>
      <c r="F35" s="202">
        <v>0</v>
      </c>
      <c r="G35" s="202">
        <v>0</v>
      </c>
    </row>
    <row r="36" spans="1:7" ht="14.45" customHeight="1" x14ac:dyDescent="0.25">
      <c r="A36" s="83" t="s">
        <v>337</v>
      </c>
      <c r="B36" s="200">
        <v>36500</v>
      </c>
      <c r="C36" s="201">
        <v>91000</v>
      </c>
      <c r="D36" s="202">
        <v>127500</v>
      </c>
      <c r="E36" s="201">
        <v>11494.44</v>
      </c>
      <c r="F36" s="201">
        <v>11494.44</v>
      </c>
      <c r="G36" s="202">
        <v>116005.56</v>
      </c>
    </row>
    <row r="37" spans="1:7" ht="14.45" customHeight="1" x14ac:dyDescent="0.25">
      <c r="A37" s="83" t="s">
        <v>338</v>
      </c>
      <c r="B37" s="200">
        <v>350391.08</v>
      </c>
      <c r="C37" s="201">
        <v>502879.8</v>
      </c>
      <c r="D37" s="202">
        <v>853270.88</v>
      </c>
      <c r="E37" s="201">
        <v>118505</v>
      </c>
      <c r="F37" s="201">
        <v>118505</v>
      </c>
      <c r="G37" s="202">
        <v>734765.88</v>
      </c>
    </row>
    <row r="38" spans="1:7" x14ac:dyDescent="0.25">
      <c r="A38" s="82" t="s">
        <v>339</v>
      </c>
      <c r="B38" s="199">
        <f t="shared" ref="B38:G38" si="4">SUM(B39:B47)</f>
        <v>2422625.0299999998</v>
      </c>
      <c r="C38" s="199">
        <f t="shared" si="4"/>
        <v>320000</v>
      </c>
      <c r="D38" s="199">
        <f t="shared" si="4"/>
        <v>2742625.03</v>
      </c>
      <c r="E38" s="199">
        <f t="shared" si="4"/>
        <v>1007699.84</v>
      </c>
      <c r="F38" s="199">
        <f t="shared" si="4"/>
        <v>1007699.84</v>
      </c>
      <c r="G38" s="199">
        <f t="shared" si="4"/>
        <v>1734925.19</v>
      </c>
    </row>
    <row r="39" spans="1:7" x14ac:dyDescent="0.25">
      <c r="A39" s="83" t="s">
        <v>340</v>
      </c>
      <c r="B39" s="204">
        <v>0</v>
      </c>
      <c r="C39" s="202">
        <v>0</v>
      </c>
      <c r="D39" s="202">
        <v>0</v>
      </c>
      <c r="E39" s="202">
        <v>0</v>
      </c>
      <c r="F39" s="202">
        <v>0</v>
      </c>
      <c r="G39" s="202">
        <v>0</v>
      </c>
    </row>
    <row r="40" spans="1:7" x14ac:dyDescent="0.25">
      <c r="A40" s="83" t="s">
        <v>341</v>
      </c>
      <c r="B40" s="204">
        <v>0</v>
      </c>
      <c r="C40" s="202">
        <v>0</v>
      </c>
      <c r="D40" s="202">
        <v>0</v>
      </c>
      <c r="E40" s="202">
        <v>0</v>
      </c>
      <c r="F40" s="202">
        <v>0</v>
      </c>
      <c r="G40" s="202">
        <v>0</v>
      </c>
    </row>
    <row r="41" spans="1:7" x14ac:dyDescent="0.25">
      <c r="A41" s="83" t="s">
        <v>342</v>
      </c>
      <c r="B41" s="204">
        <v>0</v>
      </c>
      <c r="C41" s="202">
        <v>0</v>
      </c>
      <c r="D41" s="202">
        <v>0</v>
      </c>
      <c r="E41" s="202">
        <v>0</v>
      </c>
      <c r="F41" s="202">
        <v>0</v>
      </c>
      <c r="G41" s="202">
        <v>0</v>
      </c>
    </row>
    <row r="42" spans="1:7" x14ac:dyDescent="0.25">
      <c r="A42" s="83" t="s">
        <v>343</v>
      </c>
      <c r="B42" s="200">
        <v>2344213.0299999998</v>
      </c>
      <c r="C42" s="201">
        <v>320000</v>
      </c>
      <c r="D42" s="202">
        <v>2664213.0299999998</v>
      </c>
      <c r="E42" s="201">
        <v>972414.44</v>
      </c>
      <c r="F42" s="201">
        <v>972414.44</v>
      </c>
      <c r="G42" s="202">
        <v>1691798.5899999999</v>
      </c>
    </row>
    <row r="43" spans="1:7" x14ac:dyDescent="0.25">
      <c r="A43" s="83" t="s">
        <v>344</v>
      </c>
      <c r="B43" s="200">
        <v>78412</v>
      </c>
      <c r="C43" s="201">
        <v>0</v>
      </c>
      <c r="D43" s="202">
        <v>78412</v>
      </c>
      <c r="E43" s="201">
        <v>35285.4</v>
      </c>
      <c r="F43" s="201">
        <v>35285.4</v>
      </c>
      <c r="G43" s="202">
        <v>43126.6</v>
      </c>
    </row>
    <row r="44" spans="1:7" x14ac:dyDescent="0.25">
      <c r="A44" s="83" t="s">
        <v>345</v>
      </c>
      <c r="B44" s="204">
        <v>0</v>
      </c>
      <c r="C44" s="202">
        <v>0</v>
      </c>
      <c r="D44" s="202">
        <v>0</v>
      </c>
      <c r="E44" s="202">
        <v>0</v>
      </c>
      <c r="F44" s="202">
        <v>0</v>
      </c>
      <c r="G44" s="202">
        <v>0</v>
      </c>
    </row>
    <row r="45" spans="1:7" x14ac:dyDescent="0.25">
      <c r="A45" s="83" t="s">
        <v>346</v>
      </c>
      <c r="B45" s="204">
        <v>0</v>
      </c>
      <c r="C45" s="202">
        <v>0</v>
      </c>
      <c r="D45" s="202">
        <v>0</v>
      </c>
      <c r="E45" s="202">
        <v>0</v>
      </c>
      <c r="F45" s="202">
        <v>0</v>
      </c>
      <c r="G45" s="202">
        <v>0</v>
      </c>
    </row>
    <row r="46" spans="1:7" x14ac:dyDescent="0.25">
      <c r="A46" s="83" t="s">
        <v>347</v>
      </c>
      <c r="B46" s="204">
        <v>0</v>
      </c>
      <c r="C46" s="202">
        <v>0</v>
      </c>
      <c r="D46" s="202">
        <v>0</v>
      </c>
      <c r="E46" s="202">
        <v>0</v>
      </c>
      <c r="F46" s="202">
        <v>0</v>
      </c>
      <c r="G46" s="202">
        <v>0</v>
      </c>
    </row>
    <row r="47" spans="1:7" x14ac:dyDescent="0.25">
      <c r="A47" s="83" t="s">
        <v>348</v>
      </c>
      <c r="B47" s="204">
        <v>0</v>
      </c>
      <c r="C47" s="202">
        <v>0</v>
      </c>
      <c r="D47" s="202">
        <v>0</v>
      </c>
      <c r="E47" s="202">
        <v>0</v>
      </c>
      <c r="F47" s="202">
        <v>0</v>
      </c>
      <c r="G47" s="202">
        <v>0</v>
      </c>
    </row>
    <row r="48" spans="1:7" x14ac:dyDescent="0.25">
      <c r="A48" s="82" t="s">
        <v>349</v>
      </c>
      <c r="B48" s="199">
        <f t="shared" ref="B48:G48" si="5">SUM(B49:B57)</f>
        <v>0</v>
      </c>
      <c r="C48" s="199">
        <f t="shared" si="5"/>
        <v>1055978.79</v>
      </c>
      <c r="D48" s="199">
        <f t="shared" si="5"/>
        <v>1055978.79</v>
      </c>
      <c r="E48" s="199">
        <f t="shared" si="5"/>
        <v>250000</v>
      </c>
      <c r="F48" s="199">
        <f t="shared" si="5"/>
        <v>250000</v>
      </c>
      <c r="G48" s="199">
        <f t="shared" si="5"/>
        <v>805978.79</v>
      </c>
    </row>
    <row r="49" spans="1:7" x14ac:dyDescent="0.25">
      <c r="A49" s="83" t="s">
        <v>350</v>
      </c>
      <c r="B49" s="204">
        <v>0</v>
      </c>
      <c r="C49" s="201">
        <v>250000</v>
      </c>
      <c r="D49" s="202">
        <v>250000</v>
      </c>
      <c r="E49" s="201">
        <v>250000</v>
      </c>
      <c r="F49" s="201">
        <v>250000</v>
      </c>
      <c r="G49" s="202">
        <v>0</v>
      </c>
    </row>
    <row r="50" spans="1:7" x14ac:dyDescent="0.25">
      <c r="A50" s="83" t="s">
        <v>351</v>
      </c>
      <c r="B50" s="204">
        <v>0</v>
      </c>
      <c r="C50" s="202">
        <v>0</v>
      </c>
      <c r="D50" s="202">
        <v>0</v>
      </c>
      <c r="E50" s="202">
        <v>0</v>
      </c>
      <c r="F50" s="202">
        <v>0</v>
      </c>
      <c r="G50" s="202">
        <v>0</v>
      </c>
    </row>
    <row r="51" spans="1:7" x14ac:dyDescent="0.25">
      <c r="A51" s="83" t="s">
        <v>352</v>
      </c>
      <c r="B51" s="204">
        <v>0</v>
      </c>
      <c r="C51" s="202">
        <v>0</v>
      </c>
      <c r="D51" s="202">
        <v>0</v>
      </c>
      <c r="E51" s="202">
        <v>0</v>
      </c>
      <c r="F51" s="202">
        <v>0</v>
      </c>
      <c r="G51" s="202">
        <v>0</v>
      </c>
    </row>
    <row r="52" spans="1:7" x14ac:dyDescent="0.25">
      <c r="A52" s="83" t="s">
        <v>353</v>
      </c>
      <c r="B52" s="204">
        <v>0</v>
      </c>
      <c r="C52" s="201">
        <v>805978.79</v>
      </c>
      <c r="D52" s="202">
        <v>805978.79</v>
      </c>
      <c r="E52" s="201">
        <v>0</v>
      </c>
      <c r="F52" s="201">
        <v>0</v>
      </c>
      <c r="G52" s="202">
        <v>805978.79</v>
      </c>
    </row>
    <row r="53" spans="1:7" x14ac:dyDescent="0.25">
      <c r="A53" s="83" t="s">
        <v>354</v>
      </c>
      <c r="B53" s="204">
        <v>0</v>
      </c>
      <c r="C53" s="202">
        <v>0</v>
      </c>
      <c r="D53" s="202">
        <v>0</v>
      </c>
      <c r="E53" s="202">
        <v>0</v>
      </c>
      <c r="F53" s="202">
        <v>0</v>
      </c>
      <c r="G53" s="202">
        <v>0</v>
      </c>
    </row>
    <row r="54" spans="1:7" x14ac:dyDescent="0.25">
      <c r="A54" s="83" t="s">
        <v>355</v>
      </c>
      <c r="B54" s="204">
        <v>0</v>
      </c>
      <c r="C54" s="202">
        <v>0</v>
      </c>
      <c r="D54" s="202">
        <v>0</v>
      </c>
      <c r="E54" s="202">
        <v>0</v>
      </c>
      <c r="F54" s="202">
        <v>0</v>
      </c>
      <c r="G54" s="202">
        <v>0</v>
      </c>
    </row>
    <row r="55" spans="1:7" x14ac:dyDescent="0.25">
      <c r="A55" s="83" t="s">
        <v>356</v>
      </c>
      <c r="B55" s="204">
        <v>0</v>
      </c>
      <c r="C55" s="202">
        <v>0</v>
      </c>
      <c r="D55" s="202">
        <v>0</v>
      </c>
      <c r="E55" s="202">
        <v>0</v>
      </c>
      <c r="F55" s="202">
        <v>0</v>
      </c>
      <c r="G55" s="202">
        <v>0</v>
      </c>
    </row>
    <row r="56" spans="1:7" x14ac:dyDescent="0.25">
      <c r="A56" s="83" t="s">
        <v>357</v>
      </c>
      <c r="B56" s="204">
        <v>0</v>
      </c>
      <c r="C56" s="202">
        <v>0</v>
      </c>
      <c r="D56" s="202">
        <v>0</v>
      </c>
      <c r="E56" s="202">
        <v>0</v>
      </c>
      <c r="F56" s="202">
        <v>0</v>
      </c>
      <c r="G56" s="202">
        <v>0</v>
      </c>
    </row>
    <row r="57" spans="1:7" x14ac:dyDescent="0.25">
      <c r="A57" s="83" t="s">
        <v>358</v>
      </c>
      <c r="B57" s="204">
        <v>0</v>
      </c>
      <c r="C57" s="202">
        <v>0</v>
      </c>
      <c r="D57" s="202">
        <v>0</v>
      </c>
      <c r="E57" s="202">
        <v>0</v>
      </c>
      <c r="F57" s="202">
        <v>0</v>
      </c>
      <c r="G57" s="202">
        <v>0</v>
      </c>
    </row>
    <row r="58" spans="1:7" x14ac:dyDescent="0.25">
      <c r="A58" s="82" t="s">
        <v>359</v>
      </c>
      <c r="B58" s="199">
        <f t="shared" ref="B58:G58" si="6">SUM(B59:B61)</f>
        <v>0</v>
      </c>
      <c r="C58" s="199">
        <f t="shared" si="6"/>
        <v>95461.06</v>
      </c>
      <c r="D58" s="199">
        <f t="shared" si="6"/>
        <v>95461.06</v>
      </c>
      <c r="E58" s="199">
        <f t="shared" si="6"/>
        <v>0</v>
      </c>
      <c r="F58" s="199">
        <f t="shared" si="6"/>
        <v>0</v>
      </c>
      <c r="G58" s="199">
        <f t="shared" si="6"/>
        <v>95461.06</v>
      </c>
    </row>
    <row r="59" spans="1:7" x14ac:dyDescent="0.25">
      <c r="A59" s="83" t="s">
        <v>360</v>
      </c>
      <c r="B59" s="204">
        <v>0</v>
      </c>
      <c r="C59" s="201">
        <v>95461.06</v>
      </c>
      <c r="D59" s="202">
        <v>95461.06</v>
      </c>
      <c r="E59" s="201">
        <v>0</v>
      </c>
      <c r="F59" s="201">
        <v>0</v>
      </c>
      <c r="G59" s="202">
        <v>95461.06</v>
      </c>
    </row>
    <row r="60" spans="1:7" x14ac:dyDescent="0.25">
      <c r="A60" s="83" t="s">
        <v>361</v>
      </c>
      <c r="B60" s="204">
        <v>0</v>
      </c>
      <c r="C60" s="204">
        <v>0</v>
      </c>
      <c r="D60" s="204">
        <v>0</v>
      </c>
      <c r="E60" s="204">
        <v>0</v>
      </c>
      <c r="F60" s="204">
        <v>0</v>
      </c>
      <c r="G60" s="204">
        <f t="shared" ref="G60:G61" si="7">D60-E60</f>
        <v>0</v>
      </c>
    </row>
    <row r="61" spans="1:7" x14ac:dyDescent="0.25">
      <c r="A61" s="83" t="s">
        <v>362</v>
      </c>
      <c r="B61" s="204">
        <v>0</v>
      </c>
      <c r="C61" s="204">
        <v>0</v>
      </c>
      <c r="D61" s="204">
        <v>0</v>
      </c>
      <c r="E61" s="204">
        <v>0</v>
      </c>
      <c r="F61" s="204">
        <v>0</v>
      </c>
      <c r="G61" s="204">
        <f t="shared" si="7"/>
        <v>0</v>
      </c>
    </row>
    <row r="62" spans="1:7" x14ac:dyDescent="0.25">
      <c r="A62" s="82" t="s">
        <v>363</v>
      </c>
      <c r="B62" s="199">
        <f t="shared" ref="B62:G62" si="8">SUM(B63:B67,B69:B70)</f>
        <v>0</v>
      </c>
      <c r="C62" s="199">
        <f t="shared" si="8"/>
        <v>0</v>
      </c>
      <c r="D62" s="199">
        <f t="shared" si="8"/>
        <v>0</v>
      </c>
      <c r="E62" s="199">
        <f t="shared" si="8"/>
        <v>0</v>
      </c>
      <c r="F62" s="199">
        <f t="shared" si="8"/>
        <v>0</v>
      </c>
      <c r="G62" s="199">
        <f t="shared" si="8"/>
        <v>0</v>
      </c>
    </row>
    <row r="63" spans="1:7" x14ac:dyDescent="0.25">
      <c r="A63" s="83" t="s">
        <v>364</v>
      </c>
      <c r="B63" s="204">
        <v>0</v>
      </c>
      <c r="C63" s="204">
        <v>0</v>
      </c>
      <c r="D63" s="204">
        <v>0</v>
      </c>
      <c r="E63" s="204">
        <v>0</v>
      </c>
      <c r="F63" s="204">
        <v>0</v>
      </c>
      <c r="G63" s="204">
        <f>D63-E63</f>
        <v>0</v>
      </c>
    </row>
    <row r="64" spans="1:7" x14ac:dyDescent="0.25">
      <c r="A64" s="83" t="s">
        <v>365</v>
      </c>
      <c r="B64" s="204">
        <v>0</v>
      </c>
      <c r="C64" s="204">
        <v>0</v>
      </c>
      <c r="D64" s="204">
        <v>0</v>
      </c>
      <c r="E64" s="204">
        <v>0</v>
      </c>
      <c r="F64" s="204">
        <v>0</v>
      </c>
      <c r="G64" s="204">
        <f t="shared" ref="G64:G70" si="9">D64-E64</f>
        <v>0</v>
      </c>
    </row>
    <row r="65" spans="1:7" x14ac:dyDescent="0.25">
      <c r="A65" s="83" t="s">
        <v>366</v>
      </c>
      <c r="B65" s="204">
        <v>0</v>
      </c>
      <c r="C65" s="204">
        <v>0</v>
      </c>
      <c r="D65" s="204">
        <v>0</v>
      </c>
      <c r="E65" s="204">
        <v>0</v>
      </c>
      <c r="F65" s="204">
        <v>0</v>
      </c>
      <c r="G65" s="204">
        <f t="shared" si="9"/>
        <v>0</v>
      </c>
    </row>
    <row r="66" spans="1:7" x14ac:dyDescent="0.25">
      <c r="A66" s="83" t="s">
        <v>367</v>
      </c>
      <c r="B66" s="204">
        <v>0</v>
      </c>
      <c r="C66" s="204">
        <v>0</v>
      </c>
      <c r="D66" s="204">
        <v>0</v>
      </c>
      <c r="E66" s="204">
        <v>0</v>
      </c>
      <c r="F66" s="204">
        <v>0</v>
      </c>
      <c r="G66" s="204">
        <f t="shared" si="9"/>
        <v>0</v>
      </c>
    </row>
    <row r="67" spans="1:7" x14ac:dyDescent="0.25">
      <c r="A67" s="83" t="s">
        <v>368</v>
      </c>
      <c r="B67" s="204">
        <v>0</v>
      </c>
      <c r="C67" s="204">
        <v>0</v>
      </c>
      <c r="D67" s="204">
        <v>0</v>
      </c>
      <c r="E67" s="204">
        <v>0</v>
      </c>
      <c r="F67" s="204">
        <v>0</v>
      </c>
      <c r="G67" s="204">
        <f t="shared" si="9"/>
        <v>0</v>
      </c>
    </row>
    <row r="68" spans="1:7" x14ac:dyDescent="0.25">
      <c r="A68" s="83" t="s">
        <v>369</v>
      </c>
      <c r="B68" s="204">
        <v>0</v>
      </c>
      <c r="C68" s="204">
        <v>0</v>
      </c>
      <c r="D68" s="204">
        <v>0</v>
      </c>
      <c r="E68" s="204">
        <v>0</v>
      </c>
      <c r="F68" s="204">
        <v>0</v>
      </c>
      <c r="G68" s="204">
        <f t="shared" si="9"/>
        <v>0</v>
      </c>
    </row>
    <row r="69" spans="1:7" x14ac:dyDescent="0.25">
      <c r="A69" s="83" t="s">
        <v>370</v>
      </c>
      <c r="B69" s="204">
        <v>0</v>
      </c>
      <c r="C69" s="204">
        <v>0</v>
      </c>
      <c r="D69" s="204">
        <v>0</v>
      </c>
      <c r="E69" s="204">
        <v>0</v>
      </c>
      <c r="F69" s="204">
        <v>0</v>
      </c>
      <c r="G69" s="204">
        <f t="shared" si="9"/>
        <v>0</v>
      </c>
    </row>
    <row r="70" spans="1:7" x14ac:dyDescent="0.25">
      <c r="A70" s="83" t="s">
        <v>371</v>
      </c>
      <c r="B70" s="204">
        <v>0</v>
      </c>
      <c r="C70" s="204">
        <v>0</v>
      </c>
      <c r="D70" s="204">
        <v>0</v>
      </c>
      <c r="E70" s="204">
        <v>0</v>
      </c>
      <c r="F70" s="204">
        <v>0</v>
      </c>
      <c r="G70" s="204">
        <f t="shared" si="9"/>
        <v>0</v>
      </c>
    </row>
    <row r="71" spans="1:7" x14ac:dyDescent="0.25">
      <c r="A71" s="82" t="s">
        <v>372</v>
      </c>
      <c r="B71" s="199">
        <f t="shared" ref="B71:G71" si="10">SUM(B72:B74)</f>
        <v>0</v>
      </c>
      <c r="C71" s="199">
        <f t="shared" si="10"/>
        <v>0</v>
      </c>
      <c r="D71" s="199">
        <f t="shared" si="10"/>
        <v>0</v>
      </c>
      <c r="E71" s="199">
        <f t="shared" si="10"/>
        <v>0</v>
      </c>
      <c r="F71" s="199">
        <f t="shared" si="10"/>
        <v>0</v>
      </c>
      <c r="G71" s="199">
        <f t="shared" si="10"/>
        <v>0</v>
      </c>
    </row>
    <row r="72" spans="1:7" x14ac:dyDescent="0.25">
      <c r="A72" s="83" t="s">
        <v>373</v>
      </c>
      <c r="B72" s="204">
        <v>0</v>
      </c>
      <c r="C72" s="204">
        <v>0</v>
      </c>
      <c r="D72" s="204">
        <v>0</v>
      </c>
      <c r="E72" s="204">
        <v>0</v>
      </c>
      <c r="F72" s="204">
        <v>0</v>
      </c>
      <c r="G72" s="204">
        <f>D72-E72</f>
        <v>0</v>
      </c>
    </row>
    <row r="73" spans="1:7" x14ac:dyDescent="0.25">
      <c r="A73" s="83" t="s">
        <v>374</v>
      </c>
      <c r="B73" s="204">
        <v>0</v>
      </c>
      <c r="C73" s="204">
        <v>0</v>
      </c>
      <c r="D73" s="204">
        <v>0</v>
      </c>
      <c r="E73" s="204">
        <v>0</v>
      </c>
      <c r="F73" s="204">
        <v>0</v>
      </c>
      <c r="G73" s="204">
        <f t="shared" ref="G73:G74" si="11">D73-E73</f>
        <v>0</v>
      </c>
    </row>
    <row r="74" spans="1:7" x14ac:dyDescent="0.25">
      <c r="A74" s="83" t="s">
        <v>375</v>
      </c>
      <c r="B74" s="204">
        <v>0</v>
      </c>
      <c r="C74" s="204">
        <v>0</v>
      </c>
      <c r="D74" s="204">
        <v>0</v>
      </c>
      <c r="E74" s="204">
        <v>0</v>
      </c>
      <c r="F74" s="204">
        <v>0</v>
      </c>
      <c r="G74" s="204">
        <f t="shared" si="11"/>
        <v>0</v>
      </c>
    </row>
    <row r="75" spans="1:7" x14ac:dyDescent="0.25">
      <c r="A75" s="82" t="s">
        <v>376</v>
      </c>
      <c r="B75" s="199">
        <f t="shared" ref="B75:G75" si="12">SUM(B76:B82)</f>
        <v>0</v>
      </c>
      <c r="C75" s="199">
        <f t="shared" si="12"/>
        <v>0</v>
      </c>
      <c r="D75" s="199">
        <f t="shared" si="12"/>
        <v>0</v>
      </c>
      <c r="E75" s="199">
        <f t="shared" si="12"/>
        <v>0</v>
      </c>
      <c r="F75" s="199">
        <f t="shared" si="12"/>
        <v>0</v>
      </c>
      <c r="G75" s="199">
        <f t="shared" si="12"/>
        <v>0</v>
      </c>
    </row>
    <row r="76" spans="1:7" x14ac:dyDescent="0.25">
      <c r="A76" s="83" t="s">
        <v>377</v>
      </c>
      <c r="B76" s="204">
        <v>0</v>
      </c>
      <c r="C76" s="204">
        <v>0</v>
      </c>
      <c r="D76" s="204">
        <v>0</v>
      </c>
      <c r="E76" s="204">
        <v>0</v>
      </c>
      <c r="F76" s="204">
        <v>0</v>
      </c>
      <c r="G76" s="204">
        <f>D76-E76</f>
        <v>0</v>
      </c>
    </row>
    <row r="77" spans="1:7" x14ac:dyDescent="0.25">
      <c r="A77" s="83" t="s">
        <v>378</v>
      </c>
      <c r="B77" s="204">
        <v>0</v>
      </c>
      <c r="C77" s="204">
        <v>0</v>
      </c>
      <c r="D77" s="204">
        <v>0</v>
      </c>
      <c r="E77" s="204">
        <v>0</v>
      </c>
      <c r="F77" s="204">
        <v>0</v>
      </c>
      <c r="G77" s="204">
        <f t="shared" ref="G77:G82" si="13">D77-E77</f>
        <v>0</v>
      </c>
    </row>
    <row r="78" spans="1:7" x14ac:dyDescent="0.25">
      <c r="A78" s="83" t="s">
        <v>379</v>
      </c>
      <c r="B78" s="204">
        <v>0</v>
      </c>
      <c r="C78" s="204">
        <v>0</v>
      </c>
      <c r="D78" s="204">
        <v>0</v>
      </c>
      <c r="E78" s="204">
        <v>0</v>
      </c>
      <c r="F78" s="204">
        <v>0</v>
      </c>
      <c r="G78" s="204">
        <f t="shared" si="13"/>
        <v>0</v>
      </c>
    </row>
    <row r="79" spans="1:7" x14ac:dyDescent="0.25">
      <c r="A79" s="83" t="s">
        <v>380</v>
      </c>
      <c r="B79" s="204">
        <v>0</v>
      </c>
      <c r="C79" s="204">
        <v>0</v>
      </c>
      <c r="D79" s="204">
        <v>0</v>
      </c>
      <c r="E79" s="204">
        <v>0</v>
      </c>
      <c r="F79" s="204">
        <v>0</v>
      </c>
      <c r="G79" s="204">
        <f t="shared" si="13"/>
        <v>0</v>
      </c>
    </row>
    <row r="80" spans="1:7" x14ac:dyDescent="0.25">
      <c r="A80" s="83" t="s">
        <v>381</v>
      </c>
      <c r="B80" s="204">
        <v>0</v>
      </c>
      <c r="C80" s="204">
        <v>0</v>
      </c>
      <c r="D80" s="204">
        <v>0</v>
      </c>
      <c r="E80" s="204">
        <v>0</v>
      </c>
      <c r="F80" s="204">
        <v>0</v>
      </c>
      <c r="G80" s="204">
        <f t="shared" si="13"/>
        <v>0</v>
      </c>
    </row>
    <row r="81" spans="1:7" x14ac:dyDescent="0.25">
      <c r="A81" s="83" t="s">
        <v>382</v>
      </c>
      <c r="B81" s="204">
        <v>0</v>
      </c>
      <c r="C81" s="204">
        <v>0</v>
      </c>
      <c r="D81" s="204">
        <v>0</v>
      </c>
      <c r="E81" s="204">
        <v>0</v>
      </c>
      <c r="F81" s="204">
        <v>0</v>
      </c>
      <c r="G81" s="204">
        <f t="shared" si="13"/>
        <v>0</v>
      </c>
    </row>
    <row r="82" spans="1:7" x14ac:dyDescent="0.25">
      <c r="A82" s="83" t="s">
        <v>383</v>
      </c>
      <c r="B82" s="204">
        <v>0</v>
      </c>
      <c r="C82" s="204">
        <v>0</v>
      </c>
      <c r="D82" s="204">
        <v>0</v>
      </c>
      <c r="E82" s="204">
        <v>0</v>
      </c>
      <c r="F82" s="204">
        <v>0</v>
      </c>
      <c r="G82" s="204">
        <f t="shared" si="13"/>
        <v>0</v>
      </c>
    </row>
    <row r="83" spans="1:7" x14ac:dyDescent="0.25">
      <c r="A83" s="84"/>
      <c r="B83" s="204"/>
      <c r="C83" s="204"/>
      <c r="D83" s="204"/>
      <c r="E83" s="204"/>
      <c r="F83" s="204"/>
      <c r="G83" s="204"/>
    </row>
    <row r="84" spans="1:7" x14ac:dyDescent="0.25">
      <c r="A84" s="28" t="s">
        <v>384</v>
      </c>
      <c r="B84" s="199">
        <f t="shared" ref="B84:G84" si="14">SUM(B85,B93,B103,B113,B123,B133,B137,B146,B150)</f>
        <v>0</v>
      </c>
      <c r="C84" s="199">
        <f t="shared" si="14"/>
        <v>0</v>
      </c>
      <c r="D84" s="199">
        <f t="shared" si="14"/>
        <v>0</v>
      </c>
      <c r="E84" s="199">
        <f t="shared" si="14"/>
        <v>0</v>
      </c>
      <c r="F84" s="199">
        <f t="shared" si="14"/>
        <v>0</v>
      </c>
      <c r="G84" s="199">
        <f t="shared" si="14"/>
        <v>0</v>
      </c>
    </row>
    <row r="85" spans="1:7" x14ac:dyDescent="0.25">
      <c r="A85" s="82" t="s">
        <v>311</v>
      </c>
      <c r="B85" s="199">
        <f t="shared" ref="B85:G85" si="15">SUM(B86:B92)</f>
        <v>0</v>
      </c>
      <c r="C85" s="199">
        <f t="shared" si="15"/>
        <v>0</v>
      </c>
      <c r="D85" s="199">
        <f t="shared" si="15"/>
        <v>0</v>
      </c>
      <c r="E85" s="199">
        <f t="shared" si="15"/>
        <v>0</v>
      </c>
      <c r="F85" s="199">
        <f t="shared" si="15"/>
        <v>0</v>
      </c>
      <c r="G85" s="199">
        <f t="shared" si="15"/>
        <v>0</v>
      </c>
    </row>
    <row r="86" spans="1:7" x14ac:dyDescent="0.25">
      <c r="A86" s="83" t="s">
        <v>312</v>
      </c>
      <c r="B86" s="204">
        <v>0</v>
      </c>
      <c r="C86" s="204">
        <v>0</v>
      </c>
      <c r="D86" s="204">
        <v>0</v>
      </c>
      <c r="E86" s="204">
        <v>0</v>
      </c>
      <c r="F86" s="204">
        <v>0</v>
      </c>
      <c r="G86" s="204">
        <f>D86-E86</f>
        <v>0</v>
      </c>
    </row>
    <row r="87" spans="1:7" x14ac:dyDescent="0.25">
      <c r="A87" s="83" t="s">
        <v>313</v>
      </c>
      <c r="B87" s="204">
        <v>0</v>
      </c>
      <c r="C87" s="204">
        <v>0</v>
      </c>
      <c r="D87" s="204">
        <v>0</v>
      </c>
      <c r="E87" s="204">
        <v>0</v>
      </c>
      <c r="F87" s="204">
        <v>0</v>
      </c>
      <c r="G87" s="204">
        <f t="shared" ref="G87:G92" si="16">D87-E87</f>
        <v>0</v>
      </c>
    </row>
    <row r="88" spans="1:7" x14ac:dyDescent="0.25">
      <c r="A88" s="83" t="s">
        <v>314</v>
      </c>
      <c r="B88" s="204">
        <v>0</v>
      </c>
      <c r="C88" s="204">
        <v>0</v>
      </c>
      <c r="D88" s="204">
        <v>0</v>
      </c>
      <c r="E88" s="204">
        <v>0</v>
      </c>
      <c r="F88" s="204">
        <v>0</v>
      </c>
      <c r="G88" s="204">
        <f t="shared" si="16"/>
        <v>0</v>
      </c>
    </row>
    <row r="89" spans="1:7" x14ac:dyDescent="0.25">
      <c r="A89" s="83" t="s">
        <v>315</v>
      </c>
      <c r="B89" s="204">
        <v>0</v>
      </c>
      <c r="C89" s="204">
        <v>0</v>
      </c>
      <c r="D89" s="204">
        <v>0</v>
      </c>
      <c r="E89" s="204">
        <v>0</v>
      </c>
      <c r="F89" s="204">
        <v>0</v>
      </c>
      <c r="G89" s="204">
        <f t="shared" si="16"/>
        <v>0</v>
      </c>
    </row>
    <row r="90" spans="1:7" x14ac:dyDescent="0.25">
      <c r="A90" s="83" t="s">
        <v>316</v>
      </c>
      <c r="B90" s="204">
        <v>0</v>
      </c>
      <c r="C90" s="204">
        <v>0</v>
      </c>
      <c r="D90" s="204">
        <v>0</v>
      </c>
      <c r="E90" s="204">
        <v>0</v>
      </c>
      <c r="F90" s="204">
        <v>0</v>
      </c>
      <c r="G90" s="204">
        <f t="shared" si="16"/>
        <v>0</v>
      </c>
    </row>
    <row r="91" spans="1:7" x14ac:dyDescent="0.25">
      <c r="A91" s="83" t="s">
        <v>317</v>
      </c>
      <c r="B91" s="204">
        <v>0</v>
      </c>
      <c r="C91" s="204">
        <v>0</v>
      </c>
      <c r="D91" s="204">
        <v>0</v>
      </c>
      <c r="E91" s="204">
        <v>0</v>
      </c>
      <c r="F91" s="204">
        <v>0</v>
      </c>
      <c r="G91" s="204">
        <f t="shared" si="16"/>
        <v>0</v>
      </c>
    </row>
    <row r="92" spans="1:7" x14ac:dyDescent="0.25">
      <c r="A92" s="83" t="s">
        <v>318</v>
      </c>
      <c r="B92" s="204">
        <v>0</v>
      </c>
      <c r="C92" s="204">
        <v>0</v>
      </c>
      <c r="D92" s="204">
        <v>0</v>
      </c>
      <c r="E92" s="204">
        <v>0</v>
      </c>
      <c r="F92" s="204">
        <v>0</v>
      </c>
      <c r="G92" s="204">
        <f t="shared" si="16"/>
        <v>0</v>
      </c>
    </row>
    <row r="93" spans="1:7" x14ac:dyDescent="0.25">
      <c r="A93" s="82" t="s">
        <v>319</v>
      </c>
      <c r="B93" s="199">
        <f t="shared" ref="B93:G93" si="17">SUM(B94:B102)</f>
        <v>0</v>
      </c>
      <c r="C93" s="199">
        <f t="shared" si="17"/>
        <v>0</v>
      </c>
      <c r="D93" s="199">
        <f t="shared" si="17"/>
        <v>0</v>
      </c>
      <c r="E93" s="199">
        <f t="shared" si="17"/>
        <v>0</v>
      </c>
      <c r="F93" s="199">
        <f t="shared" si="17"/>
        <v>0</v>
      </c>
      <c r="G93" s="199">
        <f t="shared" si="17"/>
        <v>0</v>
      </c>
    </row>
    <row r="94" spans="1:7" x14ac:dyDescent="0.25">
      <c r="A94" s="83" t="s">
        <v>320</v>
      </c>
      <c r="B94" s="204">
        <v>0</v>
      </c>
      <c r="C94" s="204">
        <v>0</v>
      </c>
      <c r="D94" s="204">
        <v>0</v>
      </c>
      <c r="E94" s="204">
        <v>0</v>
      </c>
      <c r="F94" s="204">
        <v>0</v>
      </c>
      <c r="G94" s="204">
        <f>D94-E94</f>
        <v>0</v>
      </c>
    </row>
    <row r="95" spans="1:7" x14ac:dyDescent="0.25">
      <c r="A95" s="83" t="s">
        <v>321</v>
      </c>
      <c r="B95" s="204">
        <v>0</v>
      </c>
      <c r="C95" s="204">
        <v>0</v>
      </c>
      <c r="D95" s="204">
        <v>0</v>
      </c>
      <c r="E95" s="204">
        <v>0</v>
      </c>
      <c r="F95" s="204">
        <v>0</v>
      </c>
      <c r="G95" s="204">
        <f t="shared" ref="G95:G102" si="18">D95-E95</f>
        <v>0</v>
      </c>
    </row>
    <row r="96" spans="1:7" x14ac:dyDescent="0.25">
      <c r="A96" s="83" t="s">
        <v>322</v>
      </c>
      <c r="B96" s="204">
        <v>0</v>
      </c>
      <c r="C96" s="204">
        <v>0</v>
      </c>
      <c r="D96" s="204">
        <v>0</v>
      </c>
      <c r="E96" s="204">
        <v>0</v>
      </c>
      <c r="F96" s="204">
        <v>0</v>
      </c>
      <c r="G96" s="204">
        <f t="shared" si="18"/>
        <v>0</v>
      </c>
    </row>
    <row r="97" spans="1:7" x14ac:dyDescent="0.25">
      <c r="A97" s="83" t="s">
        <v>323</v>
      </c>
      <c r="B97" s="204">
        <v>0</v>
      </c>
      <c r="C97" s="204">
        <v>0</v>
      </c>
      <c r="D97" s="204">
        <v>0</v>
      </c>
      <c r="E97" s="204">
        <v>0</v>
      </c>
      <c r="F97" s="204">
        <v>0</v>
      </c>
      <c r="G97" s="204">
        <f t="shared" si="18"/>
        <v>0</v>
      </c>
    </row>
    <row r="98" spans="1:7" x14ac:dyDescent="0.25">
      <c r="A98" s="85" t="s">
        <v>324</v>
      </c>
      <c r="B98" s="204">
        <v>0</v>
      </c>
      <c r="C98" s="204">
        <v>0</v>
      </c>
      <c r="D98" s="204">
        <v>0</v>
      </c>
      <c r="E98" s="204">
        <v>0</v>
      </c>
      <c r="F98" s="204">
        <v>0</v>
      </c>
      <c r="G98" s="204">
        <f t="shared" si="18"/>
        <v>0</v>
      </c>
    </row>
    <row r="99" spans="1:7" x14ac:dyDescent="0.25">
      <c r="A99" s="83" t="s">
        <v>325</v>
      </c>
      <c r="B99" s="204">
        <v>0</v>
      </c>
      <c r="C99" s="204">
        <v>0</v>
      </c>
      <c r="D99" s="204">
        <v>0</v>
      </c>
      <c r="E99" s="204">
        <v>0</v>
      </c>
      <c r="F99" s="204">
        <v>0</v>
      </c>
      <c r="G99" s="204">
        <f t="shared" si="18"/>
        <v>0</v>
      </c>
    </row>
    <row r="100" spans="1:7" x14ac:dyDescent="0.25">
      <c r="A100" s="83" t="s">
        <v>326</v>
      </c>
      <c r="B100" s="204">
        <v>0</v>
      </c>
      <c r="C100" s="204">
        <v>0</v>
      </c>
      <c r="D100" s="204">
        <v>0</v>
      </c>
      <c r="E100" s="204">
        <v>0</v>
      </c>
      <c r="F100" s="204">
        <v>0</v>
      </c>
      <c r="G100" s="204">
        <f t="shared" si="18"/>
        <v>0</v>
      </c>
    </row>
    <row r="101" spans="1:7" x14ac:dyDescent="0.25">
      <c r="A101" s="83" t="s">
        <v>327</v>
      </c>
      <c r="B101" s="204">
        <v>0</v>
      </c>
      <c r="C101" s="204">
        <v>0</v>
      </c>
      <c r="D101" s="204">
        <v>0</v>
      </c>
      <c r="E101" s="204">
        <v>0</v>
      </c>
      <c r="F101" s="204">
        <v>0</v>
      </c>
      <c r="G101" s="204">
        <f t="shared" si="18"/>
        <v>0</v>
      </c>
    </row>
    <row r="102" spans="1:7" x14ac:dyDescent="0.25">
      <c r="A102" s="83" t="s">
        <v>328</v>
      </c>
      <c r="B102" s="204">
        <v>0</v>
      </c>
      <c r="C102" s="204">
        <v>0</v>
      </c>
      <c r="D102" s="204">
        <v>0</v>
      </c>
      <c r="E102" s="204">
        <v>0</v>
      </c>
      <c r="F102" s="204">
        <v>0</v>
      </c>
      <c r="G102" s="204">
        <f t="shared" si="18"/>
        <v>0</v>
      </c>
    </row>
    <row r="103" spans="1:7" x14ac:dyDescent="0.25">
      <c r="A103" s="82" t="s">
        <v>329</v>
      </c>
      <c r="B103" s="199">
        <f>SUM(B104:B112)</f>
        <v>0</v>
      </c>
      <c r="C103" s="199">
        <f>SUM(C104:C112)</f>
        <v>0</v>
      </c>
      <c r="D103" s="199">
        <v>0</v>
      </c>
      <c r="E103" s="199">
        <f>SUM(E104:E112)</f>
        <v>0</v>
      </c>
      <c r="F103" s="199">
        <f>SUM(F104:F112)</f>
        <v>0</v>
      </c>
      <c r="G103" s="199">
        <f>SUM(G104:G112)</f>
        <v>0</v>
      </c>
    </row>
    <row r="104" spans="1:7" x14ac:dyDescent="0.25">
      <c r="A104" s="83" t="s">
        <v>330</v>
      </c>
      <c r="B104" s="204">
        <v>0</v>
      </c>
      <c r="C104" s="204">
        <v>0</v>
      </c>
      <c r="D104" s="204">
        <v>0</v>
      </c>
      <c r="E104" s="204">
        <v>0</v>
      </c>
      <c r="F104" s="204">
        <v>0</v>
      </c>
      <c r="G104" s="204">
        <f>D104-E104</f>
        <v>0</v>
      </c>
    </row>
    <row r="105" spans="1:7" x14ac:dyDescent="0.25">
      <c r="A105" s="83" t="s">
        <v>331</v>
      </c>
      <c r="B105" s="204">
        <v>0</v>
      </c>
      <c r="C105" s="204">
        <v>0</v>
      </c>
      <c r="D105" s="204">
        <v>0</v>
      </c>
      <c r="E105" s="204">
        <v>0</v>
      </c>
      <c r="F105" s="204">
        <v>0</v>
      </c>
      <c r="G105" s="204">
        <f t="shared" ref="G105:G112" si="19">D105-E105</f>
        <v>0</v>
      </c>
    </row>
    <row r="106" spans="1:7" x14ac:dyDescent="0.25">
      <c r="A106" s="83" t="s">
        <v>332</v>
      </c>
      <c r="B106" s="204">
        <v>0</v>
      </c>
      <c r="C106" s="204">
        <v>0</v>
      </c>
      <c r="D106" s="204">
        <v>0</v>
      </c>
      <c r="E106" s="204">
        <v>0</v>
      </c>
      <c r="F106" s="204">
        <v>0</v>
      </c>
      <c r="G106" s="204">
        <f t="shared" si="19"/>
        <v>0</v>
      </c>
    </row>
    <row r="107" spans="1:7" x14ac:dyDescent="0.25">
      <c r="A107" s="83" t="s">
        <v>333</v>
      </c>
      <c r="B107" s="204">
        <v>0</v>
      </c>
      <c r="C107" s="204">
        <v>0</v>
      </c>
      <c r="D107" s="204">
        <v>0</v>
      </c>
      <c r="E107" s="204">
        <v>0</v>
      </c>
      <c r="F107" s="204">
        <v>0</v>
      </c>
      <c r="G107" s="204">
        <f t="shared" si="19"/>
        <v>0</v>
      </c>
    </row>
    <row r="108" spans="1:7" x14ac:dyDescent="0.25">
      <c r="A108" s="83" t="s">
        <v>334</v>
      </c>
      <c r="B108" s="204">
        <v>0</v>
      </c>
      <c r="C108" s="204">
        <v>0</v>
      </c>
      <c r="D108" s="204">
        <v>0</v>
      </c>
      <c r="E108" s="204">
        <v>0</v>
      </c>
      <c r="F108" s="204">
        <v>0</v>
      </c>
      <c r="G108" s="204">
        <f t="shared" si="19"/>
        <v>0</v>
      </c>
    </row>
    <row r="109" spans="1:7" x14ac:dyDescent="0.25">
      <c r="A109" s="83" t="s">
        <v>335</v>
      </c>
      <c r="B109" s="204">
        <v>0</v>
      </c>
      <c r="C109" s="204">
        <v>0</v>
      </c>
      <c r="D109" s="204">
        <v>0</v>
      </c>
      <c r="E109" s="204">
        <v>0</v>
      </c>
      <c r="F109" s="204">
        <v>0</v>
      </c>
      <c r="G109" s="204">
        <f t="shared" si="19"/>
        <v>0</v>
      </c>
    </row>
    <row r="110" spans="1:7" x14ac:dyDescent="0.25">
      <c r="A110" s="83" t="s">
        <v>336</v>
      </c>
      <c r="B110" s="204">
        <v>0</v>
      </c>
      <c r="C110" s="204">
        <v>0</v>
      </c>
      <c r="D110" s="204">
        <v>0</v>
      </c>
      <c r="E110" s="204">
        <v>0</v>
      </c>
      <c r="F110" s="204">
        <v>0</v>
      </c>
      <c r="G110" s="204">
        <f t="shared" si="19"/>
        <v>0</v>
      </c>
    </row>
    <row r="111" spans="1:7" x14ac:dyDescent="0.25">
      <c r="A111" s="83" t="s">
        <v>337</v>
      </c>
      <c r="B111" s="204">
        <v>0</v>
      </c>
      <c r="C111" s="204">
        <v>0</v>
      </c>
      <c r="D111" s="204">
        <v>0</v>
      </c>
      <c r="E111" s="204">
        <v>0</v>
      </c>
      <c r="F111" s="204">
        <v>0</v>
      </c>
      <c r="G111" s="204">
        <f t="shared" si="19"/>
        <v>0</v>
      </c>
    </row>
    <row r="112" spans="1:7" x14ac:dyDescent="0.25">
      <c r="A112" s="83" t="s">
        <v>338</v>
      </c>
      <c r="B112" s="204">
        <v>0</v>
      </c>
      <c r="C112" s="204">
        <v>0</v>
      </c>
      <c r="D112" s="204">
        <v>0</v>
      </c>
      <c r="E112" s="204">
        <v>0</v>
      </c>
      <c r="F112" s="204">
        <v>0</v>
      </c>
      <c r="G112" s="204">
        <f t="shared" si="19"/>
        <v>0</v>
      </c>
    </row>
    <row r="113" spans="1:7" x14ac:dyDescent="0.25">
      <c r="A113" s="82" t="s">
        <v>339</v>
      </c>
      <c r="B113" s="199">
        <f t="shared" ref="B113:G113" si="20">SUM(B114:B122)</f>
        <v>0</v>
      </c>
      <c r="C113" s="199">
        <f t="shared" si="20"/>
        <v>0</v>
      </c>
      <c r="D113" s="199">
        <f t="shared" si="20"/>
        <v>0</v>
      </c>
      <c r="E113" s="199">
        <f t="shared" si="20"/>
        <v>0</v>
      </c>
      <c r="F113" s="199">
        <f t="shared" si="20"/>
        <v>0</v>
      </c>
      <c r="G113" s="199">
        <f t="shared" si="20"/>
        <v>0</v>
      </c>
    </row>
    <row r="114" spans="1:7" x14ac:dyDescent="0.25">
      <c r="A114" s="83" t="s">
        <v>340</v>
      </c>
      <c r="B114" s="204">
        <v>0</v>
      </c>
      <c r="C114" s="204">
        <v>0</v>
      </c>
      <c r="D114" s="204">
        <v>0</v>
      </c>
      <c r="E114" s="204">
        <v>0</v>
      </c>
      <c r="F114" s="204">
        <v>0</v>
      </c>
      <c r="G114" s="204">
        <f>D114-E114</f>
        <v>0</v>
      </c>
    </row>
    <row r="115" spans="1:7" x14ac:dyDescent="0.25">
      <c r="A115" s="83" t="s">
        <v>341</v>
      </c>
      <c r="B115" s="204">
        <v>0</v>
      </c>
      <c r="C115" s="204">
        <v>0</v>
      </c>
      <c r="D115" s="204">
        <v>0</v>
      </c>
      <c r="E115" s="204">
        <v>0</v>
      </c>
      <c r="F115" s="204">
        <v>0</v>
      </c>
      <c r="G115" s="204">
        <f t="shared" ref="G115:G122" si="21">D115-E115</f>
        <v>0</v>
      </c>
    </row>
    <row r="116" spans="1:7" x14ac:dyDescent="0.25">
      <c r="A116" s="83" t="s">
        <v>342</v>
      </c>
      <c r="B116" s="204">
        <v>0</v>
      </c>
      <c r="C116" s="204">
        <v>0</v>
      </c>
      <c r="D116" s="204">
        <v>0</v>
      </c>
      <c r="E116" s="204">
        <v>0</v>
      </c>
      <c r="F116" s="204">
        <v>0</v>
      </c>
      <c r="G116" s="204">
        <f t="shared" si="21"/>
        <v>0</v>
      </c>
    </row>
    <row r="117" spans="1:7" x14ac:dyDescent="0.25">
      <c r="A117" s="83" t="s">
        <v>343</v>
      </c>
      <c r="B117" s="204">
        <v>0</v>
      </c>
      <c r="C117" s="204">
        <v>0</v>
      </c>
      <c r="D117" s="204">
        <v>0</v>
      </c>
      <c r="E117" s="204">
        <v>0</v>
      </c>
      <c r="F117" s="204">
        <v>0</v>
      </c>
      <c r="G117" s="204">
        <f t="shared" si="21"/>
        <v>0</v>
      </c>
    </row>
    <row r="118" spans="1:7" x14ac:dyDescent="0.25">
      <c r="A118" s="83" t="s">
        <v>344</v>
      </c>
      <c r="B118" s="204">
        <v>0</v>
      </c>
      <c r="C118" s="204">
        <v>0</v>
      </c>
      <c r="D118" s="204">
        <v>0</v>
      </c>
      <c r="E118" s="204">
        <v>0</v>
      </c>
      <c r="F118" s="204">
        <v>0</v>
      </c>
      <c r="G118" s="204">
        <f t="shared" si="21"/>
        <v>0</v>
      </c>
    </row>
    <row r="119" spans="1:7" x14ac:dyDescent="0.25">
      <c r="A119" s="83" t="s">
        <v>345</v>
      </c>
      <c r="B119" s="204">
        <v>0</v>
      </c>
      <c r="C119" s="204">
        <v>0</v>
      </c>
      <c r="D119" s="204">
        <v>0</v>
      </c>
      <c r="E119" s="204">
        <v>0</v>
      </c>
      <c r="F119" s="204">
        <v>0</v>
      </c>
      <c r="G119" s="204">
        <f t="shared" si="21"/>
        <v>0</v>
      </c>
    </row>
    <row r="120" spans="1:7" x14ac:dyDescent="0.25">
      <c r="A120" s="83" t="s">
        <v>346</v>
      </c>
      <c r="B120" s="204">
        <v>0</v>
      </c>
      <c r="C120" s="204">
        <v>0</v>
      </c>
      <c r="D120" s="204">
        <v>0</v>
      </c>
      <c r="E120" s="204">
        <v>0</v>
      </c>
      <c r="F120" s="204">
        <v>0</v>
      </c>
      <c r="G120" s="204">
        <f t="shared" si="21"/>
        <v>0</v>
      </c>
    </row>
    <row r="121" spans="1:7" x14ac:dyDescent="0.25">
      <c r="A121" s="83" t="s">
        <v>347</v>
      </c>
      <c r="B121" s="204">
        <v>0</v>
      </c>
      <c r="C121" s="204">
        <v>0</v>
      </c>
      <c r="D121" s="204">
        <v>0</v>
      </c>
      <c r="E121" s="204">
        <v>0</v>
      </c>
      <c r="F121" s="204">
        <v>0</v>
      </c>
      <c r="G121" s="204">
        <f t="shared" si="21"/>
        <v>0</v>
      </c>
    </row>
    <row r="122" spans="1:7" x14ac:dyDescent="0.25">
      <c r="A122" s="83" t="s">
        <v>348</v>
      </c>
      <c r="B122" s="204">
        <v>0</v>
      </c>
      <c r="C122" s="204">
        <v>0</v>
      </c>
      <c r="D122" s="204">
        <v>0</v>
      </c>
      <c r="E122" s="204">
        <v>0</v>
      </c>
      <c r="F122" s="204">
        <v>0</v>
      </c>
      <c r="G122" s="204">
        <f t="shared" si="21"/>
        <v>0</v>
      </c>
    </row>
    <row r="123" spans="1:7" x14ac:dyDescent="0.25">
      <c r="A123" s="82" t="s">
        <v>349</v>
      </c>
      <c r="B123" s="199">
        <f t="shared" ref="B123:G123" si="22">SUM(B124:B132)</f>
        <v>0</v>
      </c>
      <c r="C123" s="199">
        <f t="shared" si="22"/>
        <v>0</v>
      </c>
      <c r="D123" s="199">
        <f t="shared" si="22"/>
        <v>0</v>
      </c>
      <c r="E123" s="199">
        <f t="shared" si="22"/>
        <v>0</v>
      </c>
      <c r="F123" s="199">
        <f t="shared" si="22"/>
        <v>0</v>
      </c>
      <c r="G123" s="199">
        <f t="shared" si="22"/>
        <v>0</v>
      </c>
    </row>
    <row r="124" spans="1:7" x14ac:dyDescent="0.25">
      <c r="A124" s="83" t="s">
        <v>350</v>
      </c>
      <c r="B124" s="204">
        <v>0</v>
      </c>
      <c r="C124" s="204">
        <v>0</v>
      </c>
      <c r="D124" s="204">
        <v>0</v>
      </c>
      <c r="E124" s="204">
        <v>0</v>
      </c>
      <c r="F124" s="204">
        <v>0</v>
      </c>
      <c r="G124" s="204">
        <f>D124-E124</f>
        <v>0</v>
      </c>
    </row>
    <row r="125" spans="1:7" x14ac:dyDescent="0.25">
      <c r="A125" s="83" t="s">
        <v>351</v>
      </c>
      <c r="B125" s="204">
        <v>0</v>
      </c>
      <c r="C125" s="204">
        <v>0</v>
      </c>
      <c r="D125" s="204">
        <v>0</v>
      </c>
      <c r="E125" s="204">
        <v>0</v>
      </c>
      <c r="F125" s="204">
        <v>0</v>
      </c>
      <c r="G125" s="204">
        <f t="shared" ref="G125:G132" si="23">D125-E125</f>
        <v>0</v>
      </c>
    </row>
    <row r="126" spans="1:7" x14ac:dyDescent="0.25">
      <c r="A126" s="83" t="s">
        <v>352</v>
      </c>
      <c r="B126" s="204">
        <v>0</v>
      </c>
      <c r="C126" s="204">
        <v>0</v>
      </c>
      <c r="D126" s="204">
        <v>0</v>
      </c>
      <c r="E126" s="204">
        <v>0</v>
      </c>
      <c r="F126" s="204">
        <v>0</v>
      </c>
      <c r="G126" s="204">
        <f t="shared" si="23"/>
        <v>0</v>
      </c>
    </row>
    <row r="127" spans="1:7" x14ac:dyDescent="0.25">
      <c r="A127" s="83" t="s">
        <v>353</v>
      </c>
      <c r="B127" s="204">
        <v>0</v>
      </c>
      <c r="C127" s="204">
        <v>0</v>
      </c>
      <c r="D127" s="204">
        <v>0</v>
      </c>
      <c r="E127" s="204">
        <v>0</v>
      </c>
      <c r="F127" s="204">
        <v>0</v>
      </c>
      <c r="G127" s="204">
        <f t="shared" si="23"/>
        <v>0</v>
      </c>
    </row>
    <row r="128" spans="1:7" x14ac:dyDescent="0.25">
      <c r="A128" s="83" t="s">
        <v>354</v>
      </c>
      <c r="B128" s="204">
        <v>0</v>
      </c>
      <c r="C128" s="204">
        <v>0</v>
      </c>
      <c r="D128" s="204">
        <v>0</v>
      </c>
      <c r="E128" s="204">
        <v>0</v>
      </c>
      <c r="F128" s="204">
        <v>0</v>
      </c>
      <c r="G128" s="204">
        <f t="shared" si="23"/>
        <v>0</v>
      </c>
    </row>
    <row r="129" spans="1:7" x14ac:dyDescent="0.25">
      <c r="A129" s="83" t="s">
        <v>355</v>
      </c>
      <c r="B129" s="204">
        <v>0</v>
      </c>
      <c r="C129" s="204">
        <v>0</v>
      </c>
      <c r="D129" s="204">
        <v>0</v>
      </c>
      <c r="E129" s="204">
        <v>0</v>
      </c>
      <c r="F129" s="204">
        <v>0</v>
      </c>
      <c r="G129" s="204">
        <f t="shared" si="23"/>
        <v>0</v>
      </c>
    </row>
    <row r="130" spans="1:7" x14ac:dyDescent="0.25">
      <c r="A130" s="83" t="s">
        <v>356</v>
      </c>
      <c r="B130" s="204">
        <v>0</v>
      </c>
      <c r="C130" s="204">
        <v>0</v>
      </c>
      <c r="D130" s="204">
        <v>0</v>
      </c>
      <c r="E130" s="204">
        <v>0</v>
      </c>
      <c r="F130" s="204">
        <v>0</v>
      </c>
      <c r="G130" s="204">
        <f t="shared" si="23"/>
        <v>0</v>
      </c>
    </row>
    <row r="131" spans="1:7" x14ac:dyDescent="0.25">
      <c r="A131" s="83" t="s">
        <v>357</v>
      </c>
      <c r="B131" s="204">
        <v>0</v>
      </c>
      <c r="C131" s="204">
        <v>0</v>
      </c>
      <c r="D131" s="204">
        <v>0</v>
      </c>
      <c r="E131" s="204">
        <v>0</v>
      </c>
      <c r="F131" s="204">
        <v>0</v>
      </c>
      <c r="G131" s="204">
        <f t="shared" si="23"/>
        <v>0</v>
      </c>
    </row>
    <row r="132" spans="1:7" x14ac:dyDescent="0.25">
      <c r="A132" s="83" t="s">
        <v>358</v>
      </c>
      <c r="B132" s="204">
        <v>0</v>
      </c>
      <c r="C132" s="204">
        <v>0</v>
      </c>
      <c r="D132" s="204">
        <v>0</v>
      </c>
      <c r="E132" s="204">
        <v>0</v>
      </c>
      <c r="F132" s="204">
        <v>0</v>
      </c>
      <c r="G132" s="204">
        <f t="shared" si="23"/>
        <v>0</v>
      </c>
    </row>
    <row r="133" spans="1:7" x14ac:dyDescent="0.25">
      <c r="A133" s="82" t="s">
        <v>359</v>
      </c>
      <c r="B133" s="199">
        <f t="shared" ref="B133:G133" si="24">SUM(B134:B136)</f>
        <v>0</v>
      </c>
      <c r="C133" s="199">
        <f t="shared" si="24"/>
        <v>0</v>
      </c>
      <c r="D133" s="199">
        <f t="shared" si="24"/>
        <v>0</v>
      </c>
      <c r="E133" s="199">
        <f t="shared" si="24"/>
        <v>0</v>
      </c>
      <c r="F133" s="199">
        <f t="shared" si="24"/>
        <v>0</v>
      </c>
      <c r="G133" s="199">
        <f t="shared" si="24"/>
        <v>0</v>
      </c>
    </row>
    <row r="134" spans="1:7" x14ac:dyDescent="0.25">
      <c r="A134" s="83" t="s">
        <v>360</v>
      </c>
      <c r="B134" s="204">
        <v>0</v>
      </c>
      <c r="C134" s="204">
        <v>0</v>
      </c>
      <c r="D134" s="204">
        <v>0</v>
      </c>
      <c r="E134" s="204">
        <v>0</v>
      </c>
      <c r="F134" s="204">
        <v>0</v>
      </c>
      <c r="G134" s="204">
        <f>D134-E134</f>
        <v>0</v>
      </c>
    </row>
    <row r="135" spans="1:7" x14ac:dyDescent="0.25">
      <c r="A135" s="83" t="s">
        <v>361</v>
      </c>
      <c r="B135" s="204">
        <v>0</v>
      </c>
      <c r="C135" s="204">
        <v>0</v>
      </c>
      <c r="D135" s="204">
        <v>0</v>
      </c>
      <c r="E135" s="204">
        <v>0</v>
      </c>
      <c r="F135" s="204">
        <v>0</v>
      </c>
      <c r="G135" s="204">
        <f t="shared" ref="G135:G136" si="25">D135-E135</f>
        <v>0</v>
      </c>
    </row>
    <row r="136" spans="1:7" x14ac:dyDescent="0.25">
      <c r="A136" s="83" t="s">
        <v>362</v>
      </c>
      <c r="B136" s="204">
        <v>0</v>
      </c>
      <c r="C136" s="204">
        <v>0</v>
      </c>
      <c r="D136" s="204">
        <v>0</v>
      </c>
      <c r="E136" s="204">
        <v>0</v>
      </c>
      <c r="F136" s="204">
        <v>0</v>
      </c>
      <c r="G136" s="204">
        <f t="shared" si="25"/>
        <v>0</v>
      </c>
    </row>
    <row r="137" spans="1:7" x14ac:dyDescent="0.25">
      <c r="A137" s="82" t="s">
        <v>363</v>
      </c>
      <c r="B137" s="199">
        <f t="shared" ref="B137:G137" si="26">SUM(B138:B142,B144:B145)</f>
        <v>0</v>
      </c>
      <c r="C137" s="199">
        <f t="shared" si="26"/>
        <v>0</v>
      </c>
      <c r="D137" s="199">
        <f t="shared" si="26"/>
        <v>0</v>
      </c>
      <c r="E137" s="199">
        <f t="shared" si="26"/>
        <v>0</v>
      </c>
      <c r="F137" s="199">
        <f t="shared" si="26"/>
        <v>0</v>
      </c>
      <c r="G137" s="199">
        <f t="shared" si="26"/>
        <v>0</v>
      </c>
    </row>
    <row r="138" spans="1:7" x14ac:dyDescent="0.25">
      <c r="A138" s="83" t="s">
        <v>364</v>
      </c>
      <c r="B138" s="204">
        <v>0</v>
      </c>
      <c r="C138" s="204">
        <v>0</v>
      </c>
      <c r="D138" s="204">
        <v>0</v>
      </c>
      <c r="E138" s="204">
        <v>0</v>
      </c>
      <c r="F138" s="204">
        <v>0</v>
      </c>
      <c r="G138" s="204">
        <f>D138-E138</f>
        <v>0</v>
      </c>
    </row>
    <row r="139" spans="1:7" x14ac:dyDescent="0.25">
      <c r="A139" s="83" t="s">
        <v>365</v>
      </c>
      <c r="B139" s="204">
        <v>0</v>
      </c>
      <c r="C139" s="204">
        <v>0</v>
      </c>
      <c r="D139" s="204">
        <v>0</v>
      </c>
      <c r="E139" s="204">
        <v>0</v>
      </c>
      <c r="F139" s="204">
        <v>0</v>
      </c>
      <c r="G139" s="204">
        <f t="shared" ref="G139:G145" si="27">D139-E139</f>
        <v>0</v>
      </c>
    </row>
    <row r="140" spans="1:7" x14ac:dyDescent="0.25">
      <c r="A140" s="83" t="s">
        <v>366</v>
      </c>
      <c r="B140" s="204">
        <v>0</v>
      </c>
      <c r="C140" s="204">
        <v>0</v>
      </c>
      <c r="D140" s="204">
        <v>0</v>
      </c>
      <c r="E140" s="204">
        <v>0</v>
      </c>
      <c r="F140" s="204">
        <v>0</v>
      </c>
      <c r="G140" s="204">
        <f t="shared" si="27"/>
        <v>0</v>
      </c>
    </row>
    <row r="141" spans="1:7" x14ac:dyDescent="0.25">
      <c r="A141" s="83" t="s">
        <v>367</v>
      </c>
      <c r="B141" s="204">
        <v>0</v>
      </c>
      <c r="C141" s="204">
        <v>0</v>
      </c>
      <c r="D141" s="204">
        <v>0</v>
      </c>
      <c r="E141" s="204">
        <v>0</v>
      </c>
      <c r="F141" s="204">
        <v>0</v>
      </c>
      <c r="G141" s="204">
        <f t="shared" si="27"/>
        <v>0</v>
      </c>
    </row>
    <row r="142" spans="1:7" x14ac:dyDescent="0.25">
      <c r="A142" s="83" t="s">
        <v>368</v>
      </c>
      <c r="B142" s="204">
        <v>0</v>
      </c>
      <c r="C142" s="204">
        <v>0</v>
      </c>
      <c r="D142" s="204">
        <v>0</v>
      </c>
      <c r="E142" s="204">
        <v>0</v>
      </c>
      <c r="F142" s="204">
        <v>0</v>
      </c>
      <c r="G142" s="204">
        <f t="shared" si="27"/>
        <v>0</v>
      </c>
    </row>
    <row r="143" spans="1:7" x14ac:dyDescent="0.25">
      <c r="A143" s="83" t="s">
        <v>369</v>
      </c>
      <c r="B143" s="204">
        <v>0</v>
      </c>
      <c r="C143" s="204">
        <v>0</v>
      </c>
      <c r="D143" s="204">
        <v>0</v>
      </c>
      <c r="E143" s="204">
        <v>0</v>
      </c>
      <c r="F143" s="204">
        <v>0</v>
      </c>
      <c r="G143" s="204">
        <f t="shared" si="27"/>
        <v>0</v>
      </c>
    </row>
    <row r="144" spans="1:7" x14ac:dyDescent="0.25">
      <c r="A144" s="83" t="s">
        <v>370</v>
      </c>
      <c r="B144" s="204">
        <v>0</v>
      </c>
      <c r="C144" s="204">
        <v>0</v>
      </c>
      <c r="D144" s="204">
        <v>0</v>
      </c>
      <c r="E144" s="204">
        <v>0</v>
      </c>
      <c r="F144" s="204">
        <v>0</v>
      </c>
      <c r="G144" s="204">
        <f t="shared" si="27"/>
        <v>0</v>
      </c>
    </row>
    <row r="145" spans="1:7" x14ac:dyDescent="0.25">
      <c r="A145" s="83" t="s">
        <v>371</v>
      </c>
      <c r="B145" s="204">
        <v>0</v>
      </c>
      <c r="C145" s="204">
        <v>0</v>
      </c>
      <c r="D145" s="204">
        <v>0</v>
      </c>
      <c r="E145" s="204">
        <v>0</v>
      </c>
      <c r="F145" s="204">
        <v>0</v>
      </c>
      <c r="G145" s="204">
        <f t="shared" si="27"/>
        <v>0</v>
      </c>
    </row>
    <row r="146" spans="1:7" x14ac:dyDescent="0.25">
      <c r="A146" s="82" t="s">
        <v>372</v>
      </c>
      <c r="B146" s="199">
        <f t="shared" ref="B146:G146" si="28">SUM(B147:B149)</f>
        <v>0</v>
      </c>
      <c r="C146" s="199">
        <f t="shared" si="28"/>
        <v>0</v>
      </c>
      <c r="D146" s="199">
        <f t="shared" si="28"/>
        <v>0</v>
      </c>
      <c r="E146" s="199">
        <f t="shared" si="28"/>
        <v>0</v>
      </c>
      <c r="F146" s="199">
        <f t="shared" si="28"/>
        <v>0</v>
      </c>
      <c r="G146" s="199">
        <f t="shared" si="28"/>
        <v>0</v>
      </c>
    </row>
    <row r="147" spans="1:7" x14ac:dyDescent="0.25">
      <c r="A147" s="83" t="s">
        <v>373</v>
      </c>
      <c r="B147" s="204">
        <v>0</v>
      </c>
      <c r="C147" s="204">
        <v>0</v>
      </c>
      <c r="D147" s="204">
        <v>0</v>
      </c>
      <c r="E147" s="204">
        <v>0</v>
      </c>
      <c r="F147" s="204">
        <v>0</v>
      </c>
      <c r="G147" s="204">
        <f>D147-E147</f>
        <v>0</v>
      </c>
    </row>
    <row r="148" spans="1:7" x14ac:dyDescent="0.25">
      <c r="A148" s="83" t="s">
        <v>374</v>
      </c>
      <c r="B148" s="204">
        <v>0</v>
      </c>
      <c r="C148" s="204">
        <v>0</v>
      </c>
      <c r="D148" s="204">
        <v>0</v>
      </c>
      <c r="E148" s="204">
        <v>0</v>
      </c>
      <c r="F148" s="204">
        <v>0</v>
      </c>
      <c r="G148" s="204">
        <f t="shared" ref="G148:G149" si="29">D148-E148</f>
        <v>0</v>
      </c>
    </row>
    <row r="149" spans="1:7" x14ac:dyDescent="0.25">
      <c r="A149" s="83" t="s">
        <v>375</v>
      </c>
      <c r="B149" s="204">
        <v>0</v>
      </c>
      <c r="C149" s="204">
        <v>0</v>
      </c>
      <c r="D149" s="204">
        <v>0</v>
      </c>
      <c r="E149" s="204">
        <v>0</v>
      </c>
      <c r="F149" s="204">
        <v>0</v>
      </c>
      <c r="G149" s="204">
        <f t="shared" si="29"/>
        <v>0</v>
      </c>
    </row>
    <row r="150" spans="1:7" x14ac:dyDescent="0.25">
      <c r="A150" s="82" t="s">
        <v>376</v>
      </c>
      <c r="B150" s="199">
        <f t="shared" ref="B150:G150" si="30">SUM(B151:B157)</f>
        <v>0</v>
      </c>
      <c r="C150" s="199">
        <f t="shared" si="30"/>
        <v>0</v>
      </c>
      <c r="D150" s="199">
        <f t="shared" si="30"/>
        <v>0</v>
      </c>
      <c r="E150" s="199">
        <f t="shared" si="30"/>
        <v>0</v>
      </c>
      <c r="F150" s="199">
        <f t="shared" si="30"/>
        <v>0</v>
      </c>
      <c r="G150" s="199">
        <f t="shared" si="30"/>
        <v>0</v>
      </c>
    </row>
    <row r="151" spans="1:7" x14ac:dyDescent="0.25">
      <c r="A151" s="83" t="s">
        <v>377</v>
      </c>
      <c r="B151" s="204">
        <v>0</v>
      </c>
      <c r="C151" s="204">
        <v>0</v>
      </c>
      <c r="D151" s="204">
        <v>0</v>
      </c>
      <c r="E151" s="204">
        <v>0</v>
      </c>
      <c r="F151" s="204">
        <v>0</v>
      </c>
      <c r="G151" s="204">
        <f>D151-E151</f>
        <v>0</v>
      </c>
    </row>
    <row r="152" spans="1:7" x14ac:dyDescent="0.25">
      <c r="A152" s="83" t="s">
        <v>378</v>
      </c>
      <c r="B152" s="204">
        <v>0</v>
      </c>
      <c r="C152" s="204">
        <v>0</v>
      </c>
      <c r="D152" s="204">
        <v>0</v>
      </c>
      <c r="E152" s="204">
        <v>0</v>
      </c>
      <c r="F152" s="204">
        <v>0</v>
      </c>
      <c r="G152" s="204">
        <f t="shared" ref="G152:G157" si="31">D152-E152</f>
        <v>0</v>
      </c>
    </row>
    <row r="153" spans="1:7" x14ac:dyDescent="0.25">
      <c r="A153" s="83" t="s">
        <v>379</v>
      </c>
      <c r="B153" s="204">
        <v>0</v>
      </c>
      <c r="C153" s="204">
        <v>0</v>
      </c>
      <c r="D153" s="204">
        <v>0</v>
      </c>
      <c r="E153" s="204">
        <v>0</v>
      </c>
      <c r="F153" s="204">
        <v>0</v>
      </c>
      <c r="G153" s="204">
        <f t="shared" si="31"/>
        <v>0</v>
      </c>
    </row>
    <row r="154" spans="1:7" x14ac:dyDescent="0.25">
      <c r="A154" s="85" t="s">
        <v>380</v>
      </c>
      <c r="B154" s="204">
        <v>0</v>
      </c>
      <c r="C154" s="204">
        <v>0</v>
      </c>
      <c r="D154" s="204">
        <v>0</v>
      </c>
      <c r="E154" s="204">
        <v>0</v>
      </c>
      <c r="F154" s="204">
        <v>0</v>
      </c>
      <c r="G154" s="204">
        <f t="shared" si="31"/>
        <v>0</v>
      </c>
    </row>
    <row r="155" spans="1:7" x14ac:dyDescent="0.25">
      <c r="A155" s="83" t="s">
        <v>381</v>
      </c>
      <c r="B155" s="204">
        <v>0</v>
      </c>
      <c r="C155" s="204">
        <v>0</v>
      </c>
      <c r="D155" s="204">
        <v>0</v>
      </c>
      <c r="E155" s="204">
        <v>0</v>
      </c>
      <c r="F155" s="204">
        <v>0</v>
      </c>
      <c r="G155" s="204">
        <f t="shared" si="31"/>
        <v>0</v>
      </c>
    </row>
    <row r="156" spans="1:7" x14ac:dyDescent="0.25">
      <c r="A156" s="83" t="s">
        <v>382</v>
      </c>
      <c r="B156" s="204">
        <v>0</v>
      </c>
      <c r="C156" s="204">
        <v>0</v>
      </c>
      <c r="D156" s="204">
        <v>0</v>
      </c>
      <c r="E156" s="204">
        <v>0</v>
      </c>
      <c r="F156" s="204">
        <v>0</v>
      </c>
      <c r="G156" s="204">
        <f t="shared" si="31"/>
        <v>0</v>
      </c>
    </row>
    <row r="157" spans="1:7" x14ac:dyDescent="0.25">
      <c r="A157" s="83" t="s">
        <v>383</v>
      </c>
      <c r="B157" s="204">
        <v>0</v>
      </c>
      <c r="C157" s="204">
        <v>0</v>
      </c>
      <c r="D157" s="204">
        <v>0</v>
      </c>
      <c r="E157" s="204">
        <v>0</v>
      </c>
      <c r="F157" s="204">
        <v>0</v>
      </c>
      <c r="G157" s="204">
        <f t="shared" si="31"/>
        <v>0</v>
      </c>
    </row>
    <row r="158" spans="1:7" x14ac:dyDescent="0.25">
      <c r="A158" s="86"/>
      <c r="B158" s="205"/>
      <c r="C158" s="205"/>
      <c r="D158" s="205"/>
      <c r="E158" s="205"/>
      <c r="F158" s="205"/>
      <c r="G158" s="205"/>
    </row>
    <row r="159" spans="1:7" x14ac:dyDescent="0.25">
      <c r="A159" s="29" t="s">
        <v>385</v>
      </c>
      <c r="B159" s="206">
        <f t="shared" ref="B159:G159" si="32">B9+B84</f>
        <v>17739091.649999999</v>
      </c>
      <c r="C159" s="206">
        <f t="shared" si="32"/>
        <v>2951439.85</v>
      </c>
      <c r="D159" s="206">
        <f t="shared" si="32"/>
        <v>20690531.499999996</v>
      </c>
      <c r="E159" s="206">
        <f t="shared" si="32"/>
        <v>7935421.120000001</v>
      </c>
      <c r="F159" s="206">
        <f t="shared" si="32"/>
        <v>7935421.120000001</v>
      </c>
      <c r="G159" s="206">
        <f t="shared" si="32"/>
        <v>12755110.380000001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92 B94:F159 B93:C93 E93:F93 B16:B17 B44:B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4" zoomScaleNormal="100" workbookViewId="0">
      <selection activeCell="I40" sqref="I4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7" t="s">
        <v>386</v>
      </c>
      <c r="B1" s="178"/>
      <c r="C1" s="178"/>
      <c r="D1" s="178"/>
      <c r="E1" s="178"/>
      <c r="F1" s="178"/>
      <c r="G1" s="179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72" t="s">
        <v>6</v>
      </c>
      <c r="B7" s="174" t="s">
        <v>304</v>
      </c>
      <c r="C7" s="174"/>
      <c r="D7" s="174"/>
      <c r="E7" s="174"/>
      <c r="F7" s="174"/>
      <c r="G7" s="176" t="s">
        <v>305</v>
      </c>
    </row>
    <row r="8" spans="1:7" ht="30" x14ac:dyDescent="0.25">
      <c r="A8" s="173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75"/>
    </row>
    <row r="9" spans="1:7" ht="15.75" customHeight="1" x14ac:dyDescent="0.25">
      <c r="A9" s="26" t="s">
        <v>388</v>
      </c>
      <c r="B9" s="148">
        <f t="shared" ref="B9:G9" si="0">SUM(B10:B28)</f>
        <v>17739091.649999999</v>
      </c>
      <c r="C9" s="148">
        <f t="shared" si="0"/>
        <v>2951439.8499999996</v>
      </c>
      <c r="D9" s="148">
        <f t="shared" si="0"/>
        <v>20690531.5</v>
      </c>
      <c r="E9" s="148">
        <f t="shared" si="0"/>
        <v>7935421.1200000001</v>
      </c>
      <c r="F9" s="148">
        <f t="shared" si="0"/>
        <v>7935421.1200000001</v>
      </c>
      <c r="G9" s="148">
        <f t="shared" si="0"/>
        <v>12755110.379999999</v>
      </c>
    </row>
    <row r="10" spans="1:7" x14ac:dyDescent="0.25">
      <c r="A10" s="144" t="s">
        <v>565</v>
      </c>
      <c r="B10" s="154">
        <v>605398.99</v>
      </c>
      <c r="C10" s="154">
        <v>15000</v>
      </c>
      <c r="D10" s="154">
        <v>620398.99</v>
      </c>
      <c r="E10" s="154">
        <v>264844.65000000002</v>
      </c>
      <c r="F10" s="154">
        <v>264844.65000000002</v>
      </c>
      <c r="G10" s="154">
        <v>355554.33999999997</v>
      </c>
    </row>
    <row r="11" spans="1:7" x14ac:dyDescent="0.25">
      <c r="A11" s="144" t="s">
        <v>566</v>
      </c>
      <c r="B11" s="154">
        <v>743651.66</v>
      </c>
      <c r="C11" s="154">
        <v>1542240.19</v>
      </c>
      <c r="D11" s="154">
        <v>2285891.85</v>
      </c>
      <c r="E11" s="154">
        <v>776567.47</v>
      </c>
      <c r="F11" s="154">
        <v>776567.47</v>
      </c>
      <c r="G11" s="154">
        <v>1509324.3800000001</v>
      </c>
    </row>
    <row r="12" spans="1:7" x14ac:dyDescent="0.25">
      <c r="A12" s="144" t="s">
        <v>567</v>
      </c>
      <c r="B12" s="154">
        <v>1125062.68</v>
      </c>
      <c r="C12" s="154">
        <v>439052</v>
      </c>
      <c r="D12" s="154">
        <v>1564114.68</v>
      </c>
      <c r="E12" s="154">
        <v>776144.25</v>
      </c>
      <c r="F12" s="154">
        <v>776144.25</v>
      </c>
      <c r="G12" s="154">
        <v>787970.42999999993</v>
      </c>
    </row>
    <row r="13" spans="1:7" x14ac:dyDescent="0.25">
      <c r="A13" s="144" t="s">
        <v>568</v>
      </c>
      <c r="B13" s="154">
        <v>428305.91</v>
      </c>
      <c r="C13" s="154">
        <v>0</v>
      </c>
      <c r="D13" s="154">
        <v>428305.91</v>
      </c>
      <c r="E13" s="154">
        <v>179300.59</v>
      </c>
      <c r="F13" s="154">
        <v>179300.59</v>
      </c>
      <c r="G13" s="154">
        <v>249005.31999999998</v>
      </c>
    </row>
    <row r="14" spans="1:7" x14ac:dyDescent="0.25">
      <c r="A14" s="144" t="s">
        <v>569</v>
      </c>
      <c r="B14" s="154">
        <v>408439.76</v>
      </c>
      <c r="C14" s="154">
        <v>484133.74</v>
      </c>
      <c r="D14" s="154">
        <v>892573.5</v>
      </c>
      <c r="E14" s="154">
        <v>137004.85</v>
      </c>
      <c r="F14" s="154">
        <v>137004.85</v>
      </c>
      <c r="G14" s="154">
        <v>755568.65</v>
      </c>
    </row>
    <row r="15" spans="1:7" x14ac:dyDescent="0.25">
      <c r="A15" s="144" t="s">
        <v>570</v>
      </c>
      <c r="B15" s="154">
        <v>1544889.12</v>
      </c>
      <c r="C15" s="154">
        <v>207500</v>
      </c>
      <c r="D15" s="154">
        <v>1752389.12</v>
      </c>
      <c r="E15" s="154">
        <v>670905.49</v>
      </c>
      <c r="F15" s="154">
        <v>670905.49</v>
      </c>
      <c r="G15" s="154">
        <v>1081483.6300000001</v>
      </c>
    </row>
    <row r="16" spans="1:7" x14ac:dyDescent="0.25">
      <c r="A16" s="144" t="s">
        <v>571</v>
      </c>
      <c r="B16" s="154">
        <v>730510.4</v>
      </c>
      <c r="C16" s="154">
        <v>70000</v>
      </c>
      <c r="D16" s="154">
        <v>800510.4</v>
      </c>
      <c r="E16" s="154">
        <v>316631.73</v>
      </c>
      <c r="F16" s="154">
        <v>316631.73</v>
      </c>
      <c r="G16" s="154">
        <v>483878.67000000004</v>
      </c>
    </row>
    <row r="17" spans="1:7" s="143" customFormat="1" x14ac:dyDescent="0.25">
      <c r="A17" s="144" t="s">
        <v>572</v>
      </c>
      <c r="B17" s="154">
        <v>153378.32</v>
      </c>
      <c r="C17" s="154">
        <v>0</v>
      </c>
      <c r="D17" s="154">
        <v>153378.32</v>
      </c>
      <c r="E17" s="154">
        <v>64033.33</v>
      </c>
      <c r="F17" s="154">
        <v>64033.33</v>
      </c>
      <c r="G17" s="154">
        <v>89344.99</v>
      </c>
    </row>
    <row r="18" spans="1:7" s="143" customFormat="1" x14ac:dyDescent="0.25">
      <c r="A18" s="144" t="s">
        <v>573</v>
      </c>
      <c r="B18" s="154">
        <v>335337.76</v>
      </c>
      <c r="C18" s="154">
        <v>10000</v>
      </c>
      <c r="D18" s="154">
        <v>345337.76</v>
      </c>
      <c r="E18" s="154">
        <v>146112.95999999999</v>
      </c>
      <c r="F18" s="154">
        <v>146112.95999999999</v>
      </c>
      <c r="G18" s="154">
        <v>199224.80000000002</v>
      </c>
    </row>
    <row r="19" spans="1:7" s="143" customFormat="1" x14ac:dyDescent="0.25">
      <c r="A19" s="144" t="s">
        <v>574</v>
      </c>
      <c r="B19" s="154">
        <v>818377.51</v>
      </c>
      <c r="C19" s="154">
        <v>7500</v>
      </c>
      <c r="D19" s="154">
        <v>825877.51</v>
      </c>
      <c r="E19" s="154">
        <v>340335.14</v>
      </c>
      <c r="F19" s="154">
        <v>340335.14</v>
      </c>
      <c r="G19" s="154">
        <v>485542.37</v>
      </c>
    </row>
    <row r="20" spans="1:7" s="143" customFormat="1" x14ac:dyDescent="0.25">
      <c r="A20" s="144" t="s">
        <v>575</v>
      </c>
      <c r="B20" s="154">
        <v>1210401.25</v>
      </c>
      <c r="C20" s="154">
        <v>35000</v>
      </c>
      <c r="D20" s="154">
        <v>1245401.25</v>
      </c>
      <c r="E20" s="154">
        <v>499878.53</v>
      </c>
      <c r="F20" s="154">
        <v>499878.53</v>
      </c>
      <c r="G20" s="154">
        <v>745522.72</v>
      </c>
    </row>
    <row r="21" spans="1:7" s="143" customFormat="1" x14ac:dyDescent="0.25">
      <c r="A21" s="144" t="s">
        <v>576</v>
      </c>
      <c r="B21" s="154">
        <v>158135.28</v>
      </c>
      <c r="C21" s="154">
        <v>848</v>
      </c>
      <c r="D21" s="154">
        <v>158983.28</v>
      </c>
      <c r="E21" s="154">
        <v>66586.490000000005</v>
      </c>
      <c r="F21" s="154">
        <v>66586.490000000005</v>
      </c>
      <c r="G21" s="154">
        <v>92396.79</v>
      </c>
    </row>
    <row r="22" spans="1:7" s="143" customFormat="1" x14ac:dyDescent="0.25">
      <c r="A22" s="144" t="s">
        <v>577</v>
      </c>
      <c r="B22" s="154">
        <v>2741221.07</v>
      </c>
      <c r="C22" s="154">
        <v>53000</v>
      </c>
      <c r="D22" s="154">
        <v>2794221.07</v>
      </c>
      <c r="E22" s="154">
        <v>1128470.3400000001</v>
      </c>
      <c r="F22" s="154">
        <v>1128470.3400000001</v>
      </c>
      <c r="G22" s="154">
        <v>1665750.7299999997</v>
      </c>
    </row>
    <row r="23" spans="1:7" s="143" customFormat="1" x14ac:dyDescent="0.25">
      <c r="A23" s="144" t="s">
        <v>578</v>
      </c>
      <c r="B23" s="154">
        <v>492553.32</v>
      </c>
      <c r="C23" s="154">
        <v>70170.320000000007</v>
      </c>
      <c r="D23" s="154">
        <v>562723.64</v>
      </c>
      <c r="E23" s="154">
        <v>158073.53</v>
      </c>
      <c r="F23" s="154">
        <v>158073.53</v>
      </c>
      <c r="G23" s="154">
        <v>404650.11</v>
      </c>
    </row>
    <row r="24" spans="1:7" s="143" customFormat="1" x14ac:dyDescent="0.25">
      <c r="A24" s="144" t="s">
        <v>579</v>
      </c>
      <c r="B24" s="154">
        <v>1400888.6</v>
      </c>
      <c r="C24" s="154">
        <v>38041.64</v>
      </c>
      <c r="D24" s="154">
        <v>1438930.24</v>
      </c>
      <c r="E24" s="154">
        <v>565042.32999999996</v>
      </c>
      <c r="F24" s="154">
        <v>565042.32999999996</v>
      </c>
      <c r="G24" s="154">
        <v>873887.91</v>
      </c>
    </row>
    <row r="25" spans="1:7" s="143" customFormat="1" x14ac:dyDescent="0.25">
      <c r="A25" s="144" t="s">
        <v>580</v>
      </c>
      <c r="B25" s="154">
        <v>157318.1</v>
      </c>
      <c r="C25" s="154">
        <v>0</v>
      </c>
      <c r="D25" s="154">
        <v>157318.1</v>
      </c>
      <c r="E25" s="154">
        <v>64442.59</v>
      </c>
      <c r="F25" s="154">
        <v>64442.59</v>
      </c>
      <c r="G25" s="154">
        <v>92875.510000000009</v>
      </c>
    </row>
    <row r="26" spans="1:7" s="143" customFormat="1" x14ac:dyDescent="0.25">
      <c r="A26" s="144" t="s">
        <v>581</v>
      </c>
      <c r="B26" s="154">
        <v>3387990.29</v>
      </c>
      <c r="C26" s="154">
        <v>-218731.66</v>
      </c>
      <c r="D26" s="154">
        <v>3169258.63</v>
      </c>
      <c r="E26" s="154">
        <v>1184252.79</v>
      </c>
      <c r="F26" s="154">
        <v>1184252.79</v>
      </c>
      <c r="G26" s="154">
        <v>1985005.8399999999</v>
      </c>
    </row>
    <row r="27" spans="1:7" s="143" customFormat="1" x14ac:dyDescent="0.25">
      <c r="A27" s="144" t="s">
        <v>582</v>
      </c>
      <c r="B27" s="154">
        <v>843926.55</v>
      </c>
      <c r="C27" s="154">
        <v>218000</v>
      </c>
      <c r="D27" s="154">
        <v>1061926.55</v>
      </c>
      <c r="E27" s="154">
        <v>433271.54</v>
      </c>
      <c r="F27" s="154">
        <v>433271.54</v>
      </c>
      <c r="G27" s="154">
        <v>628655.01</v>
      </c>
    </row>
    <row r="28" spans="1:7" s="143" customFormat="1" x14ac:dyDescent="0.25">
      <c r="A28" s="144" t="s">
        <v>583</v>
      </c>
      <c r="B28" s="154">
        <v>453305.08</v>
      </c>
      <c r="C28" s="154">
        <v>-20314.38</v>
      </c>
      <c r="D28" s="154">
        <v>432990.7</v>
      </c>
      <c r="E28" s="154">
        <v>163522.51999999999</v>
      </c>
      <c r="F28" s="154">
        <v>163522.51999999999</v>
      </c>
      <c r="G28" s="154">
        <v>269468.18000000005</v>
      </c>
    </row>
    <row r="29" spans="1:7" x14ac:dyDescent="0.25">
      <c r="A29" s="30" t="s">
        <v>153</v>
      </c>
      <c r="B29" s="146"/>
      <c r="C29" s="146"/>
      <c r="D29" s="146"/>
      <c r="E29" s="146"/>
      <c r="F29" s="146"/>
      <c r="G29" s="146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8">
        <f t="shared" ref="B40:G40" si="2">SUM(B30,B9)</f>
        <v>17739091.649999999</v>
      </c>
      <c r="C40" s="148">
        <f t="shared" si="2"/>
        <v>2951439.8499999996</v>
      </c>
      <c r="D40" s="148">
        <f t="shared" si="2"/>
        <v>20690531.5</v>
      </c>
      <c r="E40" s="148">
        <f t="shared" si="2"/>
        <v>7935421.1200000001</v>
      </c>
      <c r="F40" s="148">
        <f t="shared" si="2"/>
        <v>7935421.1200000001</v>
      </c>
      <c r="G40" s="148">
        <f t="shared" si="2"/>
        <v>12755110.379999999</v>
      </c>
    </row>
    <row r="41" spans="1:7" x14ac:dyDescent="0.25">
      <c r="A41" s="54"/>
      <c r="B41" s="148"/>
      <c r="C41" s="148"/>
      <c r="D41" s="148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115" zoomScaleNormal="115" workbookViewId="0">
      <selection activeCell="D83" sqref="D8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3" t="s">
        <v>398</v>
      </c>
      <c r="B1" s="184"/>
      <c r="C1" s="184"/>
      <c r="D1" s="184"/>
      <c r="E1" s="184"/>
      <c r="F1" s="184"/>
      <c r="G1" s="184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72" t="s">
        <v>6</v>
      </c>
      <c r="B7" s="180" t="s">
        <v>304</v>
      </c>
      <c r="C7" s="181"/>
      <c r="D7" s="181"/>
      <c r="E7" s="181"/>
      <c r="F7" s="182"/>
      <c r="G7" s="176" t="s">
        <v>401</v>
      </c>
    </row>
    <row r="8" spans="1:7" ht="30" x14ac:dyDescent="0.25">
      <c r="A8" s="173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75"/>
    </row>
    <row r="9" spans="1:7" ht="16.5" customHeight="1" x14ac:dyDescent="0.25">
      <c r="A9" s="26" t="s">
        <v>403</v>
      </c>
      <c r="B9" s="157">
        <f>SUM(B10,B19,B27,B37)</f>
        <v>17739091.649999999</v>
      </c>
      <c r="C9" s="157">
        <f t="shared" ref="C9:G9" si="0">SUM(C10,C19,C27,C37)</f>
        <v>2951439.85</v>
      </c>
      <c r="D9" s="157">
        <f t="shared" si="0"/>
        <v>20690531.5</v>
      </c>
      <c r="E9" s="157">
        <f t="shared" si="0"/>
        <v>7935421.1199999992</v>
      </c>
      <c r="F9" s="157">
        <f t="shared" si="0"/>
        <v>7935421.1199999992</v>
      </c>
      <c r="G9" s="157">
        <f t="shared" si="0"/>
        <v>12755110.380000003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636737.62</v>
      </c>
      <c r="D10" s="118">
        <f t="shared" si="1"/>
        <v>3487337.8400000003</v>
      </c>
      <c r="E10" s="118">
        <f t="shared" si="1"/>
        <v>1552238.9</v>
      </c>
      <c r="F10" s="118">
        <f t="shared" si="1"/>
        <v>1552238.9</v>
      </c>
      <c r="G10" s="118">
        <f t="shared" si="1"/>
        <v>1935098.9400000004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55">
        <v>2850600.22</v>
      </c>
      <c r="C15" s="156">
        <v>636737.62</v>
      </c>
      <c r="D15" s="158">
        <v>3487337.8400000003</v>
      </c>
      <c r="E15" s="156">
        <v>1552238.9</v>
      </c>
      <c r="F15" s="156">
        <v>1552238.9</v>
      </c>
      <c r="G15" s="158">
        <v>1935098.9400000004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2314702.23</v>
      </c>
      <c r="D19" s="118">
        <f t="shared" si="2"/>
        <v>17203193.66</v>
      </c>
      <c r="E19" s="118">
        <f t="shared" si="2"/>
        <v>6383182.2199999997</v>
      </c>
      <c r="F19" s="118">
        <f t="shared" si="2"/>
        <v>6383182.2199999997</v>
      </c>
      <c r="G19" s="118">
        <f t="shared" si="2"/>
        <v>10820011.440000001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55">
        <v>335337.76</v>
      </c>
      <c r="C21" s="156">
        <v>10000</v>
      </c>
      <c r="D21" s="158">
        <v>345337.76</v>
      </c>
      <c r="E21" s="156">
        <v>146112.95999999999</v>
      </c>
      <c r="F21" s="156">
        <v>146112.95999999999</v>
      </c>
      <c r="G21" s="158">
        <v>199224.80000000002</v>
      </c>
    </row>
    <row r="22" spans="1:7" x14ac:dyDescent="0.25">
      <c r="A22" s="76" t="s">
        <v>416</v>
      </c>
      <c r="B22" s="155">
        <v>1554266.92</v>
      </c>
      <c r="C22" s="156">
        <v>38041.64</v>
      </c>
      <c r="D22" s="158">
        <v>1592308.5599999998</v>
      </c>
      <c r="E22" s="156">
        <v>629075.66</v>
      </c>
      <c r="F22" s="156">
        <v>629075.66</v>
      </c>
      <c r="G22" s="158">
        <v>963232.89999999979</v>
      </c>
    </row>
    <row r="23" spans="1:7" x14ac:dyDescent="0.25">
      <c r="A23" s="76" t="s">
        <v>417</v>
      </c>
      <c r="B23" s="159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76" t="s">
        <v>418</v>
      </c>
      <c r="B24" s="155">
        <v>3387990.29</v>
      </c>
      <c r="C24" s="156">
        <v>-218731.66</v>
      </c>
      <c r="D24" s="158">
        <v>3169258.63</v>
      </c>
      <c r="E24" s="156">
        <v>1184252.79</v>
      </c>
      <c r="F24" s="156">
        <v>1184252.79</v>
      </c>
      <c r="G24" s="158">
        <v>1985005.8399999999</v>
      </c>
    </row>
    <row r="25" spans="1:7" x14ac:dyDescent="0.25">
      <c r="A25" s="76" t="s">
        <v>419</v>
      </c>
      <c r="B25" s="155">
        <v>9610896.4600000009</v>
      </c>
      <c r="C25" s="156">
        <v>2485392.25</v>
      </c>
      <c r="D25" s="158">
        <v>12096288.710000001</v>
      </c>
      <c r="E25" s="156">
        <v>4423740.8099999996</v>
      </c>
      <c r="F25" s="156">
        <v>4423740.8099999996</v>
      </c>
      <c r="G25" s="158">
        <v>7672547.9000000013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60"/>
      <c r="C42" s="160"/>
      <c r="D42" s="160"/>
      <c r="E42" s="160"/>
      <c r="F42" s="160"/>
      <c r="G42" s="160"/>
    </row>
    <row r="43" spans="1:7" x14ac:dyDescent="0.25">
      <c r="A43" s="3" t="s">
        <v>436</v>
      </c>
      <c r="B43" s="161">
        <f>SUM(B44,B53,B61,B71)</f>
        <v>0</v>
      </c>
      <c r="C43" s="161">
        <f t="shared" ref="C43:G43" si="5">SUM(C44,C53,C61,C71)</f>
        <v>0</v>
      </c>
      <c r="D43" s="161">
        <f t="shared" si="5"/>
        <v>0</v>
      </c>
      <c r="E43" s="161">
        <f t="shared" si="5"/>
        <v>0</v>
      </c>
      <c r="F43" s="161">
        <f t="shared" si="5"/>
        <v>0</v>
      </c>
      <c r="G43" s="161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62"/>
      <c r="C76" s="162"/>
      <c r="D76" s="162"/>
      <c r="E76" s="162"/>
      <c r="F76" s="162"/>
      <c r="G76" s="162"/>
    </row>
    <row r="77" spans="1:7" x14ac:dyDescent="0.25">
      <c r="A77" s="3" t="s">
        <v>385</v>
      </c>
      <c r="B77" s="161">
        <f>B43+B9</f>
        <v>17739091.649999999</v>
      </c>
      <c r="C77" s="161">
        <f t="shared" ref="C77:G77" si="10">C43+C9</f>
        <v>2951439.85</v>
      </c>
      <c r="D77" s="161">
        <f t="shared" si="10"/>
        <v>20690531.5</v>
      </c>
      <c r="E77" s="161">
        <f t="shared" si="10"/>
        <v>7935421.1199999992</v>
      </c>
      <c r="F77" s="161">
        <f t="shared" si="10"/>
        <v>7935421.1199999992</v>
      </c>
      <c r="G77" s="161">
        <f t="shared" si="10"/>
        <v>12755110.380000003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7" t="s">
        <v>437</v>
      </c>
      <c r="B1" s="166"/>
      <c r="C1" s="166"/>
      <c r="D1" s="166"/>
      <c r="E1" s="166"/>
      <c r="F1" s="166"/>
      <c r="G1" s="167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72" t="s">
        <v>439</v>
      </c>
      <c r="B7" s="175" t="s">
        <v>304</v>
      </c>
      <c r="C7" s="175"/>
      <c r="D7" s="175"/>
      <c r="E7" s="175"/>
      <c r="F7" s="175"/>
      <c r="G7" s="175" t="s">
        <v>305</v>
      </c>
    </row>
    <row r="8" spans="1:7" ht="30" x14ac:dyDescent="0.25">
      <c r="A8" s="173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185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6123254.8499999996</v>
      </c>
      <c r="F9" s="115">
        <f t="shared" si="0"/>
        <v>6123254.8499999996</v>
      </c>
      <c r="G9" s="115">
        <f t="shared" si="0"/>
        <v>8130317.1300000008</v>
      </c>
    </row>
    <row r="10" spans="1:7" x14ac:dyDescent="0.25">
      <c r="A10" s="57" t="s">
        <v>441</v>
      </c>
      <c r="B10" s="145">
        <v>14253571.98</v>
      </c>
      <c r="C10" s="145">
        <v>0</v>
      </c>
      <c r="D10" s="163">
        <v>14253571.98</v>
      </c>
      <c r="E10" s="164">
        <v>6123254.8499999996</v>
      </c>
      <c r="F10" s="164">
        <v>6123254.8499999996</v>
      </c>
      <c r="G10" s="163">
        <v>8130317.1300000008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6123254.8499999996</v>
      </c>
      <c r="F33" s="115">
        <f t="shared" si="8"/>
        <v>6123254.8499999996</v>
      </c>
      <c r="G33" s="115">
        <f t="shared" si="8"/>
        <v>8130317.1300000008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2025-07-18T00:08:57Z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